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tabRatio="612" activeTab="0"/>
  </bookViews>
  <sheets>
    <sheet name="прил.2" sheetId="1" r:id="rId1"/>
    <sheet name="индикаторы" sheetId="2" r:id="rId2"/>
  </sheets>
  <definedNames>
    <definedName name="_xlnm.Print_Titles" localSheetId="0">'прил.2'!$5:$17</definedName>
    <definedName name="_xlnm.Print_Area" localSheetId="0">'прил.2'!$A$1:$AC$55</definedName>
  </definedNames>
  <calcPr fullCalcOnLoad="1" refMode="R1C1"/>
</workbook>
</file>

<file path=xl/sharedStrings.xml><?xml version="1.0" encoding="utf-8"?>
<sst xmlns="http://schemas.openxmlformats.org/spreadsheetml/2006/main" count="265" uniqueCount="186">
  <si>
    <t>№ п/п</t>
  </si>
  <si>
    <t>Подпрограммы и основные мероприятия МП</t>
  </si>
  <si>
    <t>КЦСР</t>
  </si>
  <si>
    <t>2015 год</t>
  </si>
  <si>
    <t>2016 год</t>
  </si>
  <si>
    <t>МБ</t>
  </si>
  <si>
    <t>ПУ</t>
  </si>
  <si>
    <t>КБ</t>
  </si>
  <si>
    <t>всего</t>
  </si>
  <si>
    <t>в т.ч.</t>
  </si>
  <si>
    <t>(11+17+23)</t>
  </si>
  <si>
    <t>БДО</t>
  </si>
  <si>
    <t>БПО</t>
  </si>
  <si>
    <t>(6+9+10)</t>
  </si>
  <si>
    <t>(12+15+16)</t>
  </si>
  <si>
    <t>(18+21+22)</t>
  </si>
  <si>
    <t>ГРБС/Соисполнитель (участник)</t>
  </si>
  <si>
    <t>2017 год</t>
  </si>
  <si>
    <t>№
 п/п</t>
  </si>
  <si>
    <t xml:space="preserve">Цели,  индикаторы   
результативности
   МП
</t>
  </si>
  <si>
    <t xml:space="preserve">Ед. 
изм.
</t>
  </si>
  <si>
    <t>Значения индикаторов   
результативности по периодам реализации МП</t>
  </si>
  <si>
    <t>Динамика индикатора</t>
  </si>
  <si>
    <t>Формула расчета индикатора</t>
  </si>
  <si>
    <t>Мероприятия, влияющие на значение индикатора (номер п.п.)</t>
  </si>
  <si>
    <t>План</t>
  </si>
  <si>
    <t>Факт</t>
  </si>
  <si>
    <t>%</t>
  </si>
  <si>
    <t>положит.</t>
  </si>
  <si>
    <t>Общий  объем финансирования,  тыс. руб.</t>
  </si>
  <si>
    <t>1.1.</t>
  </si>
  <si>
    <t>2.1.</t>
  </si>
  <si>
    <t>Итого финансирования                   2015 год</t>
  </si>
  <si>
    <t>Итого финансирования                                        2016 год</t>
  </si>
  <si>
    <t>Объем финансирования, тыс. руб.</t>
  </si>
  <si>
    <t>Итого финансирования                                        2017 год</t>
  </si>
  <si>
    <t>2013 год</t>
  </si>
  <si>
    <t>Значения индикаторов результативности МП за отчетный период (текущий и два предыдущий года)</t>
  </si>
  <si>
    <t>2012 год</t>
  </si>
  <si>
    <t>2014 год</t>
  </si>
  <si>
    <t>Оценка</t>
  </si>
  <si>
    <t xml:space="preserve">Уд. вес  
индикатора
 в МП (подпрограмме) </t>
  </si>
  <si>
    <t>МП "УПРАВЛЕНИЕ МУНИЦИПАЛЬНЫМИ ФИНАНСАМИ"</t>
  </si>
  <si>
    <t>ЦЕЛЕВЫЕ ИНДИКАТОРЫ РЕЗУЛЬТАТИВНОСТИ муниципальной программы "Управление муниципальными финансами" на 2015-2017 годы</t>
  </si>
  <si>
    <t xml:space="preserve">1. </t>
  </si>
  <si>
    <t>Цель: Обеспечение долгосрочной сбалансированности и устойчивости бюджета Краснокамского городского поселения, повышение качества управления муниципальными финансами</t>
  </si>
  <si>
    <t>1.1.1.</t>
  </si>
  <si>
    <t xml:space="preserve">Своевременное предоставление проекта бюджета в Думу Краснокамского городского поселения </t>
  </si>
  <si>
    <t>шт.</t>
  </si>
  <si>
    <t>предоставление не позднее 15 ноября</t>
  </si>
  <si>
    <t>Основное мероприятие 1.1. Обеспечение выполнения функций органами местного самоуправления</t>
  </si>
  <si>
    <t>1.1.2.</t>
  </si>
  <si>
    <t>предоставление не позднее 1 мая</t>
  </si>
  <si>
    <t xml:space="preserve">Своевременное предоставление отчета об исполнении бюджета в Думу Краснокамского городского поселения </t>
  </si>
  <si>
    <t xml:space="preserve">2. </t>
  </si>
  <si>
    <t>Создание условий для эффективного, ответственного управления финансовыми ресурсами, а также повышение эффективности расходов бюджета Краснокамского городского поселения; организация планирования и исполнения бюджета Краснокамского городского поселения, ведение бюджетного учета и формирование бюджетной отчетности, осуществление контроля в финансово-бюджетной сфере</t>
  </si>
  <si>
    <t>Подпрограмма 1 "Организация и совершенствование бюджетного процесса"</t>
  </si>
  <si>
    <t>2.1.1.</t>
  </si>
  <si>
    <t xml:space="preserve">Доля расходов бюджета, формируемых в рамках муниципальных программ </t>
  </si>
  <si>
    <t>не менее 60</t>
  </si>
  <si>
    <t>не менее 75</t>
  </si>
  <si>
    <t>не менее 85</t>
  </si>
  <si>
    <t>2.1.2.</t>
  </si>
  <si>
    <t>Обеспечение исполнений расходных обязательств</t>
  </si>
  <si>
    <t>не менее 93</t>
  </si>
  <si>
    <t xml:space="preserve">Соотношение объёма проверенных средств бюджета к общему объёму расходов бюджета </t>
  </si>
  <si>
    <t>2.1.3.</t>
  </si>
  <si>
    <t>2.1.4.</t>
  </si>
  <si>
    <t>Доля расходов, направленных на формирование резервного фонда администрации Краснокамского городского поселения в общем объеме расходов бюджета</t>
  </si>
  <si>
    <t>не менее 5</t>
  </si>
  <si>
    <t>не менее 5,2</t>
  </si>
  <si>
    <t>не менее 5,4</t>
  </si>
  <si>
    <t>не более 3</t>
  </si>
  <si>
    <t>отриц.</t>
  </si>
  <si>
    <t>Основное мероприятие 1.3. Резервный фонд администрации Краснокамского городского поселения</t>
  </si>
  <si>
    <t xml:space="preserve">3. </t>
  </si>
  <si>
    <t>Эффективное управление муниципальным долгом</t>
  </si>
  <si>
    <t>3.1.</t>
  </si>
  <si>
    <t>Подпрограмма 2 "2. Управление муниципальным долгом Краснокамского городского поселения "</t>
  </si>
  <si>
    <t>3.1.1.</t>
  </si>
  <si>
    <t xml:space="preserve">Доля расходов на обслуживание муниципального долга в объеме расходов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</si>
  <si>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менее 15</t>
  </si>
  <si>
    <t>Основное мероприятие 2.1. Планирование долговых обязательств Краснокамского городского поселения</t>
  </si>
  <si>
    <t>3.1.2.</t>
  </si>
  <si>
    <t xml:space="preserve">Отношение муниципального долга к доходам бюджета без учета утвержденного объема безвозмездных поступлений </t>
  </si>
  <si>
    <t>менее 100</t>
  </si>
  <si>
    <t>3.1.3.</t>
  </si>
  <si>
    <t xml:space="preserve">Отсутствие просроченной задолженности по долговым  обязательствам
</t>
  </si>
  <si>
    <t>Приложение 3   к муниципальной программе "Управление муниципальным имуществом" на 2014 - 2016 годы, утвержденой постановлением Администрации Краснокамского городского поселения от _____________ №_____</t>
  </si>
  <si>
    <t>Подпрограмма "Осуществление мероприятий по гражданской обороне, защите населения и территории г. Краснокамска от чрезвычайных ситуаций природного и техногенного характера и обеспечению общественной безопасности"</t>
  </si>
  <si>
    <t>Основное мероприятие "Мероприятия по гражданской обороне, защите населения и территории г. Краснокамска от чрезвычайных ситуаций природного и техногенного характера "</t>
  </si>
  <si>
    <t>Основное мероприятие "Мероприятия по охране общественного порядка"</t>
  </si>
  <si>
    <t>Обеспечение участия граждан в охране общественного порядка (стимулирование народных дружинников)</t>
  </si>
  <si>
    <t>Обслуживание комплексной системы защиты на базе технологии «Наблюдатель»</t>
  </si>
  <si>
    <t>Основное мероприятие "Обеспечение безопасности населения на водных объектах"</t>
  </si>
  <si>
    <t>Содержание спасателей</t>
  </si>
  <si>
    <t>Подпрограмма "Обеспечение пожарной безопасности"</t>
  </si>
  <si>
    <t>Основное мероприятие "Поддержание источников противопожарного водоснабжения и средств пожаротушения в исправном состоянии"</t>
  </si>
  <si>
    <t>Проведение ежегодного обследования пожарных гидрантов и пожарных  водоёмов (весна - осень)</t>
  </si>
  <si>
    <t>Основное мероприятие "Обеспечение мер пожарной безопасности на Пальтинском месторождении торфа"</t>
  </si>
  <si>
    <t>Предупреждение возгораний на Пальтинском месторождении торфа</t>
  </si>
  <si>
    <t>Основное мероприятие "Обеспечение мер по информированию населения"</t>
  </si>
  <si>
    <t>Информирование населения, изготовление и установка аншлагов</t>
  </si>
  <si>
    <t>Подпрограмма  "Обеспечение пожарной безопасности на территории городских лесов"</t>
  </si>
  <si>
    <t xml:space="preserve">Основное мероприятие "Лесоустройство" </t>
  </si>
  <si>
    <t>Разрубка квартальных просек</t>
  </si>
  <si>
    <t>Основное мероприятие "Лесозащита"</t>
  </si>
  <si>
    <t xml:space="preserve"> Изготовление и установка предупредительных аншлагов</t>
  </si>
  <si>
    <t xml:space="preserve">Основное мероприятие "Мероприятия по ограничению распространения огня" </t>
  </si>
  <si>
    <t>Устройство минерализированных полос вдоль дорог и просек</t>
  </si>
  <si>
    <t>Подпрограмма "Капитальный ремонт берегоукрепления Воткинского водохранилища в границах территории Краснокамского городского поселения"</t>
  </si>
  <si>
    <t>Основное мероприятие "Предупреждение вредного воздействия вод и обеспечение безопасности гидротехнических сооружений (ГТС) в границах г.Краснокамска"</t>
  </si>
  <si>
    <t>Объем расходов бюджета, формируемых в рамках муниципальных программ /Общий объем расходов бюджета*100%</t>
  </si>
  <si>
    <t xml:space="preserve"> Кассовое исполнение бюджета/Утвержденный объем бюджетных ассигнований*100%</t>
  </si>
  <si>
    <t>Объём проверенных средств бюджета/Общий объём расходов бюджета*100%</t>
  </si>
  <si>
    <t>Объем расходов, направленных на формирование резервного фонда администрации Краснокамского городского поселения/Общий объём расходов бюджета*100%</t>
  </si>
  <si>
    <t xml:space="preserve">Объем муниципального долга/Объем доходам бюджета без учета утвержденного объема безвозмездных поступлений*100% </t>
  </si>
  <si>
    <t xml:space="preserve">Объем расходов на обслуживание муниципального долга/Общий объем расходов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</si>
  <si>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Определяется по данным муниципальной долговой книге Краснокамского городского поселения</t>
  </si>
  <si>
    <t>Всего</t>
  </si>
  <si>
    <t xml:space="preserve">Направление и объемы финансирования муниципальной программы  "Обеспечение безопасности населения и территории 
                                  Краснокамского городского поселения до 2017 года
</t>
  </si>
  <si>
    <t>Ремонт, замена пожарных гидрантов</t>
  </si>
  <si>
    <t>МКУ "СЗ", пом. главы</t>
  </si>
  <si>
    <t>Основное мероприятие "Обеспечение мер пожарной безопасности в жилой застройке"</t>
  </si>
  <si>
    <t>Ликвидация ветхих деревянных построек (кладовок)</t>
  </si>
  <si>
    <t>Муниципальная программа "Обеспечение безопасности населения и территории Краснокамского городского поселения до 2017 года"</t>
  </si>
  <si>
    <t>Разработка, изготовление, распространение памяток, пособий по вопросам ГО и ЧС, пожарной безопасности с учётом особенностей муниципального образования.</t>
  </si>
  <si>
    <t>1.</t>
  </si>
  <si>
    <t>1.1.1</t>
  </si>
  <si>
    <t>1.1.1.2.</t>
  </si>
  <si>
    <t>1.1.1.3.</t>
  </si>
  <si>
    <t>1.1.2.1.</t>
  </si>
  <si>
    <t>1.1.2.2.</t>
  </si>
  <si>
    <t>1.1.3.</t>
  </si>
  <si>
    <t>1.1.3.1.</t>
  </si>
  <si>
    <t>1.2.</t>
  </si>
  <si>
    <t>1.2.1.</t>
  </si>
  <si>
    <t>1.2.1.1.</t>
  </si>
  <si>
    <t>1.2.2.</t>
  </si>
  <si>
    <t>1.2.2.1.</t>
  </si>
  <si>
    <t>1.2.2.3.</t>
  </si>
  <si>
    <t>1.2.2.4.</t>
  </si>
  <si>
    <t>Заполнение пожарных водоёмов после ежегодного их обследование</t>
  </si>
  <si>
    <t>1.2.3.</t>
  </si>
  <si>
    <t>1.2.3.1.</t>
  </si>
  <si>
    <t>1.2.4.</t>
  </si>
  <si>
    <t>1.2.4.1.</t>
  </si>
  <si>
    <t>1.3.</t>
  </si>
  <si>
    <t>1.3.1.</t>
  </si>
  <si>
    <t>1.3.1.1.</t>
  </si>
  <si>
    <t>1.3.2.</t>
  </si>
  <si>
    <t>1.3.2.1.</t>
  </si>
  <si>
    <t>1.3.3.1.</t>
  </si>
  <si>
    <t>1.4.</t>
  </si>
  <si>
    <t>1.4.1.</t>
  </si>
  <si>
    <t>0420102</t>
  </si>
  <si>
    <t>0420101</t>
  </si>
  <si>
    <t>0420000</t>
  </si>
  <si>
    <t>0410103</t>
  </si>
  <si>
    <t>0410102</t>
  </si>
  <si>
    <t>0400000</t>
  </si>
  <si>
    <t>0420103</t>
  </si>
  <si>
    <t>0420104</t>
  </si>
  <si>
    <t>0430000</t>
  </si>
  <si>
    <t>0430102</t>
  </si>
  <si>
    <t>0430103</t>
  </si>
  <si>
    <t>0440000</t>
  </si>
  <si>
    <t>0440001</t>
  </si>
  <si>
    <t>0410000</t>
  </si>
  <si>
    <t>0410101</t>
  </si>
  <si>
    <t>1.2.2.2.</t>
  </si>
  <si>
    <t>1.2.5.</t>
  </si>
  <si>
    <t>Основное мероприятие "Обеспечение мер пожарной безопасности на территории короотвала</t>
  </si>
  <si>
    <t>1.2.5.1.</t>
  </si>
  <si>
    <t xml:space="preserve">Передача части полномочий Краснокамского городского поселения  по организации и осуществлении мероприятий ГО и защите населения и территорий от ЧС Краснокамскому муниципальному району. </t>
  </si>
  <si>
    <t>2018 год</t>
  </si>
  <si>
    <t xml:space="preserve">Ремонт пожарных водоёмов:
</t>
  </si>
  <si>
    <t>Охрана территории короотвала</t>
  </si>
  <si>
    <t xml:space="preserve">Приложение № 5 МП "Обеспечение безопасности населения и территории Краснокамского городского поселения" утверждённой постановлением Администрации Краснокамского городского поселения       
от       .              .2015г. № </t>
  </si>
  <si>
    <t>Итого финансирования                                        2018 год</t>
  </si>
  <si>
    <t>Обучение и повышение уровня подготовки специалистов к действиям при возникновении чрезвычайных ситуаций</t>
  </si>
  <si>
    <t>1.3..3.</t>
  </si>
  <si>
    <t>Администра-ция Краснокам-ского городского поселения</t>
  </si>
  <si>
    <t xml:space="preserve"> пом. главы</t>
  </si>
  <si>
    <t>пом. главы</t>
  </si>
  <si>
    <t>1.1.3.2.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</si>
</sst>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[$-FC19]d\ mmmm\ yyyy\ &quot;г.&quot;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center" vertical="center" wrapText="1"/>
    </xf>
    <xf numFmtId="49" fontId="13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13" fillId="4" borderId="12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49" fontId="1" fillId="24" borderId="12" xfId="0" applyNumberFormat="1" applyFont="1" applyFill="1" applyBorder="1" applyAlignment="1">
      <alignment horizontal="center" vertical="center" wrapText="1"/>
    </xf>
    <xf numFmtId="49" fontId="13" fillId="4" borderId="13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center" vertical="center" wrapText="1"/>
    </xf>
    <xf numFmtId="2" fontId="31" fillId="4" borderId="10" xfId="0" applyNumberFormat="1" applyFont="1" applyFill="1" applyBorder="1" applyAlignment="1">
      <alignment horizontal="center" vertical="center" wrapText="1"/>
    </xf>
    <xf numFmtId="2" fontId="32" fillId="4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12" fillId="4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9</xdr:row>
      <xdr:rowOff>457200</xdr:rowOff>
    </xdr:from>
    <xdr:to>
      <xdr:col>14</xdr:col>
      <xdr:colOff>1609725</xdr:colOff>
      <xdr:row>9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16175" y="4905375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="75" zoomScaleNormal="75" zoomScaleSheetLayoutView="75" zoomScalePageLayoutView="0" workbookViewId="0" topLeftCell="A4">
      <pane xSplit="2" ySplit="14" topLeftCell="S42" activePane="bottomRight" state="frozen"/>
      <selection pane="topLeft" activeCell="A4" sqref="A4"/>
      <selection pane="topRight" activeCell="C4" sqref="C4"/>
      <selection pane="bottomLeft" activeCell="A18" sqref="A18"/>
      <selection pane="bottomRight" activeCell="E15" sqref="E15:E16"/>
    </sheetView>
  </sheetViews>
  <sheetFormatPr defaultColWidth="9.140625" defaultRowHeight="15"/>
  <cols>
    <col min="1" max="1" width="8.8515625" style="2" customWidth="1"/>
    <col min="2" max="2" width="31.421875" style="2" customWidth="1"/>
    <col min="3" max="3" width="14.00390625" style="37" hidden="1" customWidth="1"/>
    <col min="4" max="4" width="14.421875" style="4" customWidth="1"/>
    <col min="5" max="5" width="17.00390625" style="4" customWidth="1"/>
    <col min="6" max="6" width="12.8515625" style="4" customWidth="1"/>
    <col min="7" max="7" width="13.00390625" style="4" customWidth="1"/>
    <col min="8" max="9" width="9.28125" style="4" bestFit="1" customWidth="1"/>
    <col min="10" max="10" width="9.7109375" style="4" bestFit="1" customWidth="1"/>
    <col min="11" max="11" width="12.421875" style="4" customWidth="1"/>
    <col min="12" max="12" width="12.8515625" style="4" customWidth="1"/>
    <col min="13" max="13" width="12.7109375" style="4" customWidth="1"/>
    <col min="14" max="14" width="9.7109375" style="4" bestFit="1" customWidth="1"/>
    <col min="15" max="15" width="9.140625" style="4" customWidth="1"/>
    <col min="16" max="16" width="9.7109375" style="4" customWidth="1"/>
    <col min="17" max="17" width="14.140625" style="4" customWidth="1"/>
    <col min="18" max="18" width="12.7109375" style="4" customWidth="1"/>
    <col min="19" max="19" width="12.8515625" style="4" customWidth="1"/>
    <col min="20" max="21" width="9.140625" style="4" customWidth="1"/>
    <col min="22" max="22" width="12.8515625" style="4" customWidth="1"/>
    <col min="23" max="23" width="16.00390625" style="4" customWidth="1"/>
    <col min="24" max="24" width="12.7109375" style="4" customWidth="1"/>
    <col min="25" max="25" width="12.8515625" style="4" customWidth="1"/>
    <col min="26" max="27" width="9.140625" style="4" customWidth="1"/>
    <col min="28" max="28" width="12.8515625" style="4" customWidth="1"/>
    <col min="29" max="29" width="16.00390625" style="4" customWidth="1"/>
    <col min="30" max="16384" width="9.140625" style="2" customWidth="1"/>
  </cols>
  <sheetData>
    <row r="1" spans="1:29" ht="57" customHeight="1">
      <c r="A1" s="1"/>
      <c r="B1" s="1"/>
      <c r="C1" s="36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4"/>
      <c r="S1" s="54"/>
      <c r="T1" s="54"/>
      <c r="U1" s="54"/>
      <c r="V1" s="54"/>
      <c r="W1" s="54"/>
      <c r="X1" s="71" t="s">
        <v>178</v>
      </c>
      <c r="Y1" s="71"/>
      <c r="Z1" s="71"/>
      <c r="AA1" s="71"/>
      <c r="AB1" s="71"/>
      <c r="AC1" s="71"/>
    </row>
    <row r="2" spans="1:29" ht="9.75" customHeight="1">
      <c r="A2" s="1"/>
      <c r="B2" s="1"/>
      <c r="C2" s="36"/>
      <c r="D2" s="1"/>
      <c r="E2" s="3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56.25" customHeight="1">
      <c r="A3" s="1"/>
      <c r="B3" s="1"/>
      <c r="C3" s="82" t="s">
        <v>120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3"/>
      <c r="U3" s="3"/>
      <c r="V3" s="3"/>
      <c r="W3" s="3"/>
      <c r="X3" s="2"/>
      <c r="Y3" s="2"/>
      <c r="Z3" s="3"/>
      <c r="AA3" s="3"/>
      <c r="AB3" s="3"/>
      <c r="AC3" s="3"/>
    </row>
    <row r="4" ht="9.75" customHeight="1"/>
    <row r="5" spans="1:29" ht="45" customHeight="1">
      <c r="A5" s="70" t="s">
        <v>0</v>
      </c>
      <c r="B5" s="70" t="s">
        <v>1</v>
      </c>
      <c r="C5" s="86" t="s">
        <v>2</v>
      </c>
      <c r="D5" s="70" t="s">
        <v>16</v>
      </c>
      <c r="E5" s="79" t="s">
        <v>29</v>
      </c>
      <c r="F5" s="72" t="s">
        <v>3</v>
      </c>
      <c r="G5" s="72"/>
      <c r="H5" s="72"/>
      <c r="I5" s="72"/>
      <c r="J5" s="72"/>
      <c r="K5" s="72"/>
      <c r="L5" s="72" t="s">
        <v>4</v>
      </c>
      <c r="M5" s="72"/>
      <c r="N5" s="72"/>
      <c r="O5" s="72"/>
      <c r="P5" s="72"/>
      <c r="Q5" s="72"/>
      <c r="R5" s="72" t="s">
        <v>17</v>
      </c>
      <c r="S5" s="72"/>
      <c r="T5" s="72"/>
      <c r="U5" s="72"/>
      <c r="V5" s="72"/>
      <c r="W5" s="72"/>
      <c r="X5" s="72" t="s">
        <v>175</v>
      </c>
      <c r="Y5" s="72"/>
      <c r="Z5" s="72"/>
      <c r="AA5" s="72"/>
      <c r="AB5" s="72"/>
      <c r="AC5" s="72"/>
    </row>
    <row r="6" spans="1:29" ht="15">
      <c r="A6" s="70"/>
      <c r="B6" s="70"/>
      <c r="C6" s="86"/>
      <c r="D6" s="70"/>
      <c r="E6" s="80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29" ht="15">
      <c r="A7" s="70"/>
      <c r="B7" s="70"/>
      <c r="C7" s="86"/>
      <c r="D7" s="70"/>
      <c r="E7" s="80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1:29" ht="16.5" customHeight="1">
      <c r="A8" s="70"/>
      <c r="B8" s="70"/>
      <c r="C8" s="86"/>
      <c r="D8" s="70"/>
      <c r="E8" s="80"/>
      <c r="F8" s="73" t="s">
        <v>34</v>
      </c>
      <c r="G8" s="74"/>
      <c r="H8" s="74"/>
      <c r="I8" s="74"/>
      <c r="J8" s="74"/>
      <c r="K8" s="75"/>
      <c r="L8" s="73" t="s">
        <v>34</v>
      </c>
      <c r="M8" s="74"/>
      <c r="N8" s="74"/>
      <c r="O8" s="74"/>
      <c r="P8" s="74"/>
      <c r="Q8" s="75"/>
      <c r="R8" s="73" t="s">
        <v>34</v>
      </c>
      <c r="S8" s="74"/>
      <c r="T8" s="74"/>
      <c r="U8" s="74"/>
      <c r="V8" s="74"/>
      <c r="W8" s="75"/>
      <c r="X8" s="73" t="s">
        <v>34</v>
      </c>
      <c r="Y8" s="74"/>
      <c r="Z8" s="74"/>
      <c r="AA8" s="74"/>
      <c r="AB8" s="74"/>
      <c r="AC8" s="75"/>
    </row>
    <row r="9" spans="1:29" ht="15">
      <c r="A9" s="70"/>
      <c r="B9" s="70"/>
      <c r="C9" s="86"/>
      <c r="D9" s="70"/>
      <c r="E9" s="80"/>
      <c r="F9" s="76"/>
      <c r="G9" s="77"/>
      <c r="H9" s="77"/>
      <c r="I9" s="77"/>
      <c r="J9" s="77"/>
      <c r="K9" s="78"/>
      <c r="L9" s="76"/>
      <c r="M9" s="77"/>
      <c r="N9" s="77"/>
      <c r="O9" s="77"/>
      <c r="P9" s="77"/>
      <c r="Q9" s="78"/>
      <c r="R9" s="76"/>
      <c r="S9" s="77"/>
      <c r="T9" s="77"/>
      <c r="U9" s="77"/>
      <c r="V9" s="77"/>
      <c r="W9" s="78"/>
      <c r="X9" s="76"/>
      <c r="Y9" s="77"/>
      <c r="Z9" s="77"/>
      <c r="AA9" s="77"/>
      <c r="AB9" s="77"/>
      <c r="AC9" s="78"/>
    </row>
    <row r="10" spans="1:29" ht="45" customHeight="1">
      <c r="A10" s="70"/>
      <c r="B10" s="70"/>
      <c r="C10" s="86"/>
      <c r="D10" s="70"/>
      <c r="E10" s="80"/>
      <c r="F10" s="70" t="s">
        <v>5</v>
      </c>
      <c r="G10" s="70"/>
      <c r="H10" s="70"/>
      <c r="I10" s="70" t="s">
        <v>6</v>
      </c>
      <c r="J10" s="79" t="s">
        <v>7</v>
      </c>
      <c r="K10" s="79" t="s">
        <v>32</v>
      </c>
      <c r="L10" s="70" t="s">
        <v>5</v>
      </c>
      <c r="M10" s="70"/>
      <c r="N10" s="70"/>
      <c r="O10" s="70" t="s">
        <v>6</v>
      </c>
      <c r="P10" s="79" t="s">
        <v>7</v>
      </c>
      <c r="Q10" s="79" t="s">
        <v>33</v>
      </c>
      <c r="R10" s="70" t="s">
        <v>5</v>
      </c>
      <c r="S10" s="70"/>
      <c r="T10" s="70"/>
      <c r="U10" s="70" t="s">
        <v>6</v>
      </c>
      <c r="V10" s="79" t="s">
        <v>7</v>
      </c>
      <c r="W10" s="79" t="s">
        <v>35</v>
      </c>
      <c r="X10" s="70" t="s">
        <v>5</v>
      </c>
      <c r="Y10" s="70"/>
      <c r="Z10" s="70"/>
      <c r="AA10" s="70" t="s">
        <v>6</v>
      </c>
      <c r="AB10" s="79" t="s">
        <v>7</v>
      </c>
      <c r="AC10" s="79" t="s">
        <v>179</v>
      </c>
    </row>
    <row r="11" spans="1:29" ht="15">
      <c r="A11" s="70"/>
      <c r="B11" s="70"/>
      <c r="C11" s="86"/>
      <c r="D11" s="70"/>
      <c r="E11" s="80"/>
      <c r="F11" s="70"/>
      <c r="G11" s="70"/>
      <c r="H11" s="70"/>
      <c r="I11" s="70"/>
      <c r="J11" s="80"/>
      <c r="K11" s="80"/>
      <c r="L11" s="70"/>
      <c r="M11" s="70"/>
      <c r="N11" s="70"/>
      <c r="O11" s="70"/>
      <c r="P11" s="80"/>
      <c r="Q11" s="80"/>
      <c r="R11" s="70"/>
      <c r="S11" s="70"/>
      <c r="T11" s="70"/>
      <c r="U11" s="70"/>
      <c r="V11" s="80"/>
      <c r="W11" s="80"/>
      <c r="X11" s="70"/>
      <c r="Y11" s="70"/>
      <c r="Z11" s="70"/>
      <c r="AA11" s="70"/>
      <c r="AB11" s="80"/>
      <c r="AC11" s="80"/>
    </row>
    <row r="12" spans="1:29" ht="15">
      <c r="A12" s="70"/>
      <c r="B12" s="70"/>
      <c r="C12" s="86"/>
      <c r="D12" s="70"/>
      <c r="E12" s="80"/>
      <c r="F12" s="70"/>
      <c r="G12" s="70"/>
      <c r="H12" s="70"/>
      <c r="I12" s="70"/>
      <c r="J12" s="80"/>
      <c r="K12" s="80"/>
      <c r="L12" s="70"/>
      <c r="M12" s="70"/>
      <c r="N12" s="70"/>
      <c r="O12" s="70"/>
      <c r="P12" s="80"/>
      <c r="Q12" s="80"/>
      <c r="R12" s="70"/>
      <c r="S12" s="70"/>
      <c r="T12" s="70"/>
      <c r="U12" s="70"/>
      <c r="V12" s="80"/>
      <c r="W12" s="80"/>
      <c r="X12" s="70"/>
      <c r="Y12" s="70"/>
      <c r="Z12" s="70"/>
      <c r="AA12" s="70"/>
      <c r="AB12" s="80"/>
      <c r="AC12" s="80"/>
    </row>
    <row r="13" spans="1:29" ht="15">
      <c r="A13" s="70"/>
      <c r="B13" s="70"/>
      <c r="C13" s="86"/>
      <c r="D13" s="70"/>
      <c r="E13" s="80"/>
      <c r="F13" s="70"/>
      <c r="G13" s="70"/>
      <c r="H13" s="70"/>
      <c r="I13" s="70"/>
      <c r="J13" s="80"/>
      <c r="K13" s="80"/>
      <c r="L13" s="70"/>
      <c r="M13" s="70"/>
      <c r="N13" s="70"/>
      <c r="O13" s="70"/>
      <c r="P13" s="80"/>
      <c r="Q13" s="80"/>
      <c r="R13" s="70"/>
      <c r="S13" s="70"/>
      <c r="T13" s="70"/>
      <c r="U13" s="70"/>
      <c r="V13" s="80"/>
      <c r="W13" s="80"/>
      <c r="X13" s="70"/>
      <c r="Y13" s="70"/>
      <c r="Z13" s="70"/>
      <c r="AA13" s="70"/>
      <c r="AB13" s="80"/>
      <c r="AC13" s="80"/>
    </row>
    <row r="14" spans="1:29" ht="15">
      <c r="A14" s="70"/>
      <c r="B14" s="70"/>
      <c r="C14" s="86"/>
      <c r="D14" s="70"/>
      <c r="E14" s="81"/>
      <c r="F14" s="70" t="s">
        <v>8</v>
      </c>
      <c r="G14" s="70" t="s">
        <v>9</v>
      </c>
      <c r="H14" s="70"/>
      <c r="I14" s="70"/>
      <c r="J14" s="80"/>
      <c r="K14" s="81"/>
      <c r="L14" s="70" t="s">
        <v>8</v>
      </c>
      <c r="M14" s="70" t="s">
        <v>9</v>
      </c>
      <c r="N14" s="70"/>
      <c r="O14" s="70"/>
      <c r="P14" s="80"/>
      <c r="Q14" s="81"/>
      <c r="R14" s="70" t="s">
        <v>8</v>
      </c>
      <c r="S14" s="70" t="s">
        <v>9</v>
      </c>
      <c r="T14" s="70"/>
      <c r="U14" s="70"/>
      <c r="V14" s="80"/>
      <c r="W14" s="81"/>
      <c r="X14" s="70" t="s">
        <v>8</v>
      </c>
      <c r="Y14" s="70" t="s">
        <v>9</v>
      </c>
      <c r="Z14" s="70"/>
      <c r="AA14" s="70"/>
      <c r="AB14" s="80"/>
      <c r="AC14" s="81"/>
    </row>
    <row r="15" spans="1:29" ht="17.25" customHeight="1">
      <c r="A15" s="70"/>
      <c r="B15" s="70"/>
      <c r="C15" s="86"/>
      <c r="D15" s="70"/>
      <c r="E15" s="70" t="s">
        <v>10</v>
      </c>
      <c r="F15" s="70"/>
      <c r="G15" s="70" t="s">
        <v>11</v>
      </c>
      <c r="H15" s="70" t="s">
        <v>12</v>
      </c>
      <c r="I15" s="70"/>
      <c r="J15" s="80"/>
      <c r="K15" s="70" t="s">
        <v>13</v>
      </c>
      <c r="L15" s="70"/>
      <c r="M15" s="70" t="s">
        <v>11</v>
      </c>
      <c r="N15" s="70" t="s">
        <v>12</v>
      </c>
      <c r="O15" s="70"/>
      <c r="P15" s="80"/>
      <c r="Q15" s="70" t="s">
        <v>14</v>
      </c>
      <c r="R15" s="70"/>
      <c r="S15" s="70" t="s">
        <v>11</v>
      </c>
      <c r="T15" s="70" t="s">
        <v>12</v>
      </c>
      <c r="U15" s="70"/>
      <c r="V15" s="80"/>
      <c r="W15" s="70" t="s">
        <v>15</v>
      </c>
      <c r="X15" s="70"/>
      <c r="Y15" s="70" t="s">
        <v>11</v>
      </c>
      <c r="Z15" s="70" t="s">
        <v>12</v>
      </c>
      <c r="AA15" s="70"/>
      <c r="AB15" s="80"/>
      <c r="AC15" s="70" t="s">
        <v>15</v>
      </c>
    </row>
    <row r="16" spans="1:29" ht="10.5" customHeight="1">
      <c r="A16" s="70"/>
      <c r="B16" s="70"/>
      <c r="C16" s="86"/>
      <c r="D16" s="70"/>
      <c r="E16" s="70"/>
      <c r="F16" s="70"/>
      <c r="G16" s="70"/>
      <c r="H16" s="70"/>
      <c r="I16" s="70"/>
      <c r="J16" s="81"/>
      <c r="K16" s="70"/>
      <c r="L16" s="70"/>
      <c r="M16" s="70"/>
      <c r="N16" s="70"/>
      <c r="O16" s="70"/>
      <c r="P16" s="81"/>
      <c r="Q16" s="70"/>
      <c r="R16" s="70"/>
      <c r="S16" s="70"/>
      <c r="T16" s="70"/>
      <c r="U16" s="70"/>
      <c r="V16" s="81"/>
      <c r="W16" s="70"/>
      <c r="X16" s="70"/>
      <c r="Y16" s="70"/>
      <c r="Z16" s="70"/>
      <c r="AA16" s="70"/>
      <c r="AB16" s="81"/>
      <c r="AC16" s="70"/>
    </row>
    <row r="17" spans="1:29" ht="15">
      <c r="A17" s="6">
        <v>1</v>
      </c>
      <c r="B17" s="6">
        <v>2</v>
      </c>
      <c r="C17" s="8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18</v>
      </c>
      <c r="Y17" s="6">
        <v>19</v>
      </c>
      <c r="Z17" s="6">
        <v>20</v>
      </c>
      <c r="AA17" s="6">
        <v>21</v>
      </c>
      <c r="AB17" s="6">
        <v>22</v>
      </c>
      <c r="AC17" s="6">
        <v>23</v>
      </c>
    </row>
    <row r="18" spans="1:29" ht="73.5" customHeight="1">
      <c r="A18" s="6" t="s">
        <v>127</v>
      </c>
      <c r="B18" s="7" t="s">
        <v>125</v>
      </c>
      <c r="C18" s="8" t="s">
        <v>160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53.75" customHeight="1">
      <c r="A19" s="8" t="s">
        <v>30</v>
      </c>
      <c r="B19" s="32" t="s">
        <v>89</v>
      </c>
      <c r="C19" s="19" t="s">
        <v>168</v>
      </c>
      <c r="D19" s="33"/>
      <c r="E19" s="63">
        <f>E20+E24+E27</f>
        <v>1564.3999999999999</v>
      </c>
      <c r="F19" s="63">
        <f>SUM(G19:H19)</f>
        <v>247.7</v>
      </c>
      <c r="G19" s="63">
        <f>G20+G24+G27</f>
        <v>115</v>
      </c>
      <c r="H19" s="63">
        <f>H20+H24+H27</f>
        <v>132.7</v>
      </c>
      <c r="I19" s="63">
        <f>I20+I24+I27</f>
        <v>0</v>
      </c>
      <c r="J19" s="63">
        <f>J20+J24+J27</f>
        <v>0</v>
      </c>
      <c r="K19" s="63">
        <f>F19+I19+J19</f>
        <v>247.7</v>
      </c>
      <c r="L19" s="63">
        <f>SUM(M19:N19)</f>
        <v>838.9</v>
      </c>
      <c r="M19" s="63">
        <f>M20+M24+M27</f>
        <v>100</v>
      </c>
      <c r="N19" s="63">
        <f>N20+N24+N27</f>
        <v>738.9</v>
      </c>
      <c r="O19" s="63">
        <f>O20+O24+O27</f>
        <v>0</v>
      </c>
      <c r="P19" s="63">
        <f>P20+P24+P27</f>
        <v>0</v>
      </c>
      <c r="Q19" s="63">
        <f>L19+O19+P19</f>
        <v>838.9</v>
      </c>
      <c r="R19" s="63">
        <f>SUM(S19:T19)</f>
        <v>238.9</v>
      </c>
      <c r="S19" s="63">
        <f>S20+S24+S27</f>
        <v>100</v>
      </c>
      <c r="T19" s="63">
        <f>T20+T24+T27</f>
        <v>138.9</v>
      </c>
      <c r="U19" s="63">
        <f>U20+U24+U27</f>
        <v>0</v>
      </c>
      <c r="V19" s="63">
        <f>V20+V24+V27</f>
        <v>0</v>
      </c>
      <c r="W19" s="63">
        <f>R19+U19+V19</f>
        <v>238.9</v>
      </c>
      <c r="X19" s="63">
        <f aca="true" t="shared" si="0" ref="X19:X45">SUM(Y19:Z19)</f>
        <v>238.9</v>
      </c>
      <c r="Y19" s="63">
        <f>Y20+Y24+Y27</f>
        <v>100</v>
      </c>
      <c r="Z19" s="63">
        <f>Z20+Z24+Z27</f>
        <v>138.9</v>
      </c>
      <c r="AA19" s="63">
        <f>AA20+AA24+AA27</f>
        <v>0</v>
      </c>
      <c r="AB19" s="63">
        <f>AB20+AB24+AB27</f>
        <v>0</v>
      </c>
      <c r="AC19" s="63">
        <f>X19+AA19+AB19</f>
        <v>238.9</v>
      </c>
    </row>
    <row r="20" spans="1:29" s="38" customFormat="1" ht="139.5" customHeight="1">
      <c r="A20" s="50" t="s">
        <v>128</v>
      </c>
      <c r="B20" s="51" t="s">
        <v>90</v>
      </c>
      <c r="C20" s="50" t="s">
        <v>169</v>
      </c>
      <c r="D20" s="52"/>
      <c r="E20" s="64">
        <f>K20+Q20+W20+AC20</f>
        <v>629.6999999999999</v>
      </c>
      <c r="F20" s="64">
        <f aca="true" t="shared" si="1" ref="F20:F53">SUM(G20:H20)</f>
        <v>3</v>
      </c>
      <c r="G20" s="64">
        <f>SUM(G21:G23)</f>
        <v>0</v>
      </c>
      <c r="H20" s="64">
        <f>SUM(H21:H23)</f>
        <v>3</v>
      </c>
      <c r="I20" s="64">
        <f>SUM(I21:I23)</f>
        <v>0</v>
      </c>
      <c r="J20" s="64">
        <f>SUM(J21:J23)</f>
        <v>0</v>
      </c>
      <c r="K20" s="64">
        <f>F20+I20+J20</f>
        <v>3</v>
      </c>
      <c r="L20" s="64">
        <f aca="true" t="shared" si="2" ref="L20:L54">SUM(M20:N20)</f>
        <v>608.9</v>
      </c>
      <c r="M20" s="64">
        <f>SUM(M21:M23)</f>
        <v>0</v>
      </c>
      <c r="N20" s="64">
        <f>SUM(N21:N23)</f>
        <v>608.9</v>
      </c>
      <c r="O20" s="64">
        <f>SUM(O21:O23)</f>
        <v>0</v>
      </c>
      <c r="P20" s="64">
        <f>SUM(P21:P23)</f>
        <v>0</v>
      </c>
      <c r="Q20" s="64">
        <f aca="true" t="shared" si="3" ref="Q20:Q54">L20+O20+P20</f>
        <v>608.9</v>
      </c>
      <c r="R20" s="64">
        <f aca="true" t="shared" si="4" ref="R20:R54">SUM(S20:T20)</f>
        <v>8.9</v>
      </c>
      <c r="S20" s="64">
        <f>SUM(S21:S23)</f>
        <v>0</v>
      </c>
      <c r="T20" s="64">
        <f>SUM(T21:T23)</f>
        <v>8.9</v>
      </c>
      <c r="U20" s="64">
        <f>SUM(U21:U23)</f>
        <v>0</v>
      </c>
      <c r="V20" s="64">
        <f>SUM(V21:V23)</f>
        <v>0</v>
      </c>
      <c r="W20" s="64">
        <f aca="true" t="shared" si="5" ref="W20:W54">R20+U20+V20</f>
        <v>8.9</v>
      </c>
      <c r="X20" s="64">
        <f t="shared" si="0"/>
        <v>8.9</v>
      </c>
      <c r="Y20" s="64">
        <f>SUM(Y21:Y23)</f>
        <v>0</v>
      </c>
      <c r="Z20" s="64">
        <f>SUM(Z21:Z23)</f>
        <v>8.9</v>
      </c>
      <c r="AA20" s="64">
        <f>SUM(AA21:AA23)</f>
        <v>0</v>
      </c>
      <c r="AB20" s="64">
        <f>SUM(AB21:AB23)</f>
        <v>0</v>
      </c>
      <c r="AC20" s="64">
        <f aca="true" t="shared" si="6" ref="AC20:AC29">X20+AA20+AB20</f>
        <v>8.9</v>
      </c>
    </row>
    <row r="21" spans="1:29" ht="183.75" customHeight="1">
      <c r="A21" s="60"/>
      <c r="B21" s="40" t="s">
        <v>180</v>
      </c>
      <c r="C21" s="39" t="s">
        <v>158</v>
      </c>
      <c r="D21" s="41" t="s">
        <v>183</v>
      </c>
      <c r="E21" s="65">
        <f aca="true" t="shared" si="7" ref="E21:E55">K21+Q21+W21+AC21</f>
        <v>11.7</v>
      </c>
      <c r="F21" s="66">
        <f>SUM(G21:H21)</f>
        <v>0</v>
      </c>
      <c r="G21" s="66"/>
      <c r="H21" s="66">
        <v>0</v>
      </c>
      <c r="I21" s="66"/>
      <c r="J21" s="66"/>
      <c r="K21" s="66">
        <f>F21+I21+J21</f>
        <v>0</v>
      </c>
      <c r="L21" s="66">
        <f>SUM(M21:N21)</f>
        <v>3.9</v>
      </c>
      <c r="M21" s="66"/>
      <c r="N21" s="66">
        <v>3.9</v>
      </c>
      <c r="O21" s="66"/>
      <c r="P21" s="66"/>
      <c r="Q21" s="66">
        <f t="shared" si="3"/>
        <v>3.9</v>
      </c>
      <c r="R21" s="66">
        <f>SUM(S21:T21)</f>
        <v>3.9</v>
      </c>
      <c r="S21" s="66"/>
      <c r="T21" s="66">
        <v>3.9</v>
      </c>
      <c r="U21" s="66"/>
      <c r="V21" s="66"/>
      <c r="W21" s="66">
        <f t="shared" si="5"/>
        <v>3.9</v>
      </c>
      <c r="X21" s="66">
        <f>SUM(Y21:Z21)</f>
        <v>3.9</v>
      </c>
      <c r="Y21" s="66"/>
      <c r="Z21" s="66">
        <v>3.9</v>
      </c>
      <c r="AA21" s="66"/>
      <c r="AB21" s="66"/>
      <c r="AC21" s="66">
        <f t="shared" si="6"/>
        <v>3.9</v>
      </c>
    </row>
    <row r="22" spans="1:29" ht="204.75" customHeight="1">
      <c r="A22" s="42" t="s">
        <v>129</v>
      </c>
      <c r="B22" s="40" t="s">
        <v>174</v>
      </c>
      <c r="C22" s="39"/>
      <c r="D22" s="41" t="s">
        <v>182</v>
      </c>
      <c r="E22" s="65">
        <f t="shared" si="7"/>
        <v>600</v>
      </c>
      <c r="F22" s="66">
        <f>SUM(G22:H22)</f>
        <v>0</v>
      </c>
      <c r="G22" s="66"/>
      <c r="H22" s="66">
        <v>0</v>
      </c>
      <c r="I22" s="66"/>
      <c r="J22" s="66"/>
      <c r="K22" s="66">
        <f>F22+I22+J22</f>
        <v>0</v>
      </c>
      <c r="L22" s="66">
        <f>SUM(M22:N22)</f>
        <v>600</v>
      </c>
      <c r="M22" s="66"/>
      <c r="N22" s="66">
        <v>600</v>
      </c>
      <c r="O22" s="66"/>
      <c r="P22" s="66"/>
      <c r="Q22" s="66">
        <f t="shared" si="3"/>
        <v>600</v>
      </c>
      <c r="R22" s="66">
        <f>SUM(S22:T22)</f>
        <v>0</v>
      </c>
      <c r="S22" s="66"/>
      <c r="T22" s="66">
        <v>0</v>
      </c>
      <c r="U22" s="66"/>
      <c r="V22" s="66"/>
      <c r="W22" s="66">
        <f>R22+U22+V22</f>
        <v>0</v>
      </c>
      <c r="X22" s="66">
        <f t="shared" si="0"/>
        <v>0</v>
      </c>
      <c r="Y22" s="66"/>
      <c r="Z22" s="66">
        <v>0</v>
      </c>
      <c r="AA22" s="66"/>
      <c r="AB22" s="66"/>
      <c r="AC22" s="66">
        <f t="shared" si="6"/>
        <v>0</v>
      </c>
    </row>
    <row r="23" spans="1:29" ht="108.75" customHeight="1">
      <c r="A23" s="42" t="s">
        <v>130</v>
      </c>
      <c r="B23" s="40" t="s">
        <v>126</v>
      </c>
      <c r="C23" s="39"/>
      <c r="D23" s="41" t="s">
        <v>122</v>
      </c>
      <c r="E23" s="65">
        <f t="shared" si="7"/>
        <v>18</v>
      </c>
      <c r="F23" s="66">
        <f>SUM(G23:H23)</f>
        <v>3</v>
      </c>
      <c r="G23" s="66"/>
      <c r="H23" s="66">
        <v>3</v>
      </c>
      <c r="I23" s="66"/>
      <c r="J23" s="66"/>
      <c r="K23" s="66">
        <f aca="true" t="shared" si="8" ref="K23:K54">F23+I23+J23</f>
        <v>3</v>
      </c>
      <c r="L23" s="66">
        <f>SUM(M23:N23)</f>
        <v>5</v>
      </c>
      <c r="M23" s="66"/>
      <c r="N23" s="66">
        <v>5</v>
      </c>
      <c r="O23" s="66"/>
      <c r="P23" s="66"/>
      <c r="Q23" s="66">
        <f t="shared" si="3"/>
        <v>5</v>
      </c>
      <c r="R23" s="66">
        <f t="shared" si="4"/>
        <v>5</v>
      </c>
      <c r="S23" s="66"/>
      <c r="T23" s="66">
        <v>5</v>
      </c>
      <c r="U23" s="66"/>
      <c r="V23" s="66"/>
      <c r="W23" s="66">
        <f t="shared" si="5"/>
        <v>5</v>
      </c>
      <c r="X23" s="66">
        <f t="shared" si="0"/>
        <v>5</v>
      </c>
      <c r="Y23" s="66"/>
      <c r="Z23" s="66">
        <v>5</v>
      </c>
      <c r="AA23" s="66"/>
      <c r="AB23" s="66"/>
      <c r="AC23" s="66">
        <f t="shared" si="6"/>
        <v>5</v>
      </c>
    </row>
    <row r="24" spans="1:29" ht="57.75" customHeight="1">
      <c r="A24" s="53" t="s">
        <v>51</v>
      </c>
      <c r="B24" s="51" t="s">
        <v>91</v>
      </c>
      <c r="C24" s="50" t="s">
        <v>159</v>
      </c>
      <c r="D24" s="52"/>
      <c r="E24" s="64">
        <f t="shared" si="7"/>
        <v>790</v>
      </c>
      <c r="F24" s="64">
        <f t="shared" si="1"/>
        <v>100</v>
      </c>
      <c r="G24" s="64">
        <f>SUM(G25:G26)</f>
        <v>100</v>
      </c>
      <c r="H24" s="64">
        <f>SUM(H25:H26)</f>
        <v>0</v>
      </c>
      <c r="I24" s="64">
        <f>SUM(I25:I26)</f>
        <v>0</v>
      </c>
      <c r="J24" s="64">
        <f>SUM(J25:J26)</f>
        <v>0</v>
      </c>
      <c r="K24" s="64">
        <f t="shared" si="8"/>
        <v>100</v>
      </c>
      <c r="L24" s="64">
        <f t="shared" si="2"/>
        <v>230</v>
      </c>
      <c r="M24" s="64">
        <f>SUM(M25:M26)</f>
        <v>100</v>
      </c>
      <c r="N24" s="64">
        <f>SUM(N25:N26)</f>
        <v>130</v>
      </c>
      <c r="O24" s="64">
        <f>SUM(O25:O26)</f>
        <v>0</v>
      </c>
      <c r="P24" s="64">
        <f>SUM(P25:P26)</f>
        <v>0</v>
      </c>
      <c r="Q24" s="64">
        <f t="shared" si="3"/>
        <v>230</v>
      </c>
      <c r="R24" s="64">
        <f t="shared" si="4"/>
        <v>230</v>
      </c>
      <c r="S24" s="64">
        <f>SUM(S25:S26)</f>
        <v>100</v>
      </c>
      <c r="T24" s="64">
        <f>SUM(T25:T26)</f>
        <v>130</v>
      </c>
      <c r="U24" s="64">
        <f>SUM(U25:U26)</f>
        <v>0</v>
      </c>
      <c r="V24" s="64">
        <f>SUM(V25:V26)</f>
        <v>0</v>
      </c>
      <c r="W24" s="64">
        <f t="shared" si="5"/>
        <v>230</v>
      </c>
      <c r="X24" s="64">
        <f t="shared" si="0"/>
        <v>230</v>
      </c>
      <c r="Y24" s="64">
        <f>SUM(Y25:Y26)</f>
        <v>100</v>
      </c>
      <c r="Z24" s="64">
        <f>SUM(Z25:Z26)</f>
        <v>130</v>
      </c>
      <c r="AA24" s="64">
        <f>SUM(AA25:AA26)</f>
        <v>0</v>
      </c>
      <c r="AB24" s="64">
        <f>SUM(AB25:AB26)</f>
        <v>0</v>
      </c>
      <c r="AC24" s="64">
        <f t="shared" si="6"/>
        <v>230</v>
      </c>
    </row>
    <row r="25" spans="1:29" ht="68.25" customHeight="1">
      <c r="A25" s="42" t="s">
        <v>131</v>
      </c>
      <c r="B25" s="40" t="s">
        <v>92</v>
      </c>
      <c r="C25" s="39"/>
      <c r="D25" s="41" t="s">
        <v>184</v>
      </c>
      <c r="E25" s="65">
        <f t="shared" si="7"/>
        <v>390</v>
      </c>
      <c r="F25" s="66">
        <f t="shared" si="1"/>
        <v>0</v>
      </c>
      <c r="G25" s="66"/>
      <c r="H25" s="66"/>
      <c r="I25" s="66"/>
      <c r="J25" s="66"/>
      <c r="K25" s="66">
        <f t="shared" si="8"/>
        <v>0</v>
      </c>
      <c r="L25" s="66">
        <f t="shared" si="2"/>
        <v>130</v>
      </c>
      <c r="M25" s="66"/>
      <c r="N25" s="66">
        <v>130</v>
      </c>
      <c r="O25" s="66"/>
      <c r="P25" s="66"/>
      <c r="Q25" s="66">
        <f t="shared" si="3"/>
        <v>130</v>
      </c>
      <c r="R25" s="66">
        <f t="shared" si="4"/>
        <v>130</v>
      </c>
      <c r="S25" s="66"/>
      <c r="T25" s="66">
        <v>130</v>
      </c>
      <c r="U25" s="66"/>
      <c r="V25" s="66"/>
      <c r="W25" s="66">
        <f t="shared" si="5"/>
        <v>130</v>
      </c>
      <c r="X25" s="66">
        <f t="shared" si="0"/>
        <v>130</v>
      </c>
      <c r="Y25" s="66"/>
      <c r="Z25" s="66">
        <v>130</v>
      </c>
      <c r="AA25" s="66"/>
      <c r="AB25" s="66"/>
      <c r="AC25" s="66">
        <f t="shared" si="6"/>
        <v>130</v>
      </c>
    </row>
    <row r="26" spans="1:29" s="28" customFormat="1" ht="47.25" customHeight="1">
      <c r="A26" s="39" t="s">
        <v>132</v>
      </c>
      <c r="B26" s="40" t="s">
        <v>93</v>
      </c>
      <c r="C26" s="39"/>
      <c r="D26" s="39" t="s">
        <v>122</v>
      </c>
      <c r="E26" s="65">
        <f t="shared" si="7"/>
        <v>400</v>
      </c>
      <c r="F26" s="66">
        <f t="shared" si="1"/>
        <v>100</v>
      </c>
      <c r="G26" s="66">
        <v>100</v>
      </c>
      <c r="H26" s="66"/>
      <c r="I26" s="66"/>
      <c r="J26" s="66"/>
      <c r="K26" s="66">
        <f t="shared" si="8"/>
        <v>100</v>
      </c>
      <c r="L26" s="66">
        <f t="shared" si="2"/>
        <v>100</v>
      </c>
      <c r="M26" s="66">
        <v>100</v>
      </c>
      <c r="N26" s="66"/>
      <c r="O26" s="66"/>
      <c r="P26" s="66"/>
      <c r="Q26" s="66">
        <f t="shared" si="3"/>
        <v>100</v>
      </c>
      <c r="R26" s="66">
        <f t="shared" si="4"/>
        <v>100</v>
      </c>
      <c r="S26" s="66">
        <v>100</v>
      </c>
      <c r="T26" s="66"/>
      <c r="U26" s="66"/>
      <c r="V26" s="66"/>
      <c r="W26" s="66">
        <f t="shared" si="5"/>
        <v>100</v>
      </c>
      <c r="X26" s="66">
        <f t="shared" si="0"/>
        <v>100</v>
      </c>
      <c r="Y26" s="66">
        <v>100</v>
      </c>
      <c r="Z26" s="66"/>
      <c r="AA26" s="66"/>
      <c r="AB26" s="66"/>
      <c r="AC26" s="66">
        <f t="shared" si="6"/>
        <v>100</v>
      </c>
    </row>
    <row r="27" spans="1:29" s="28" customFormat="1" ht="68.25" customHeight="1">
      <c r="A27" s="53" t="s">
        <v>133</v>
      </c>
      <c r="B27" s="51" t="s">
        <v>94</v>
      </c>
      <c r="C27" s="50" t="s">
        <v>158</v>
      </c>
      <c r="D27" s="52"/>
      <c r="E27" s="64">
        <f t="shared" si="7"/>
        <v>144.7</v>
      </c>
      <c r="F27" s="64">
        <f>SUM(G27:H27)</f>
        <v>144.7</v>
      </c>
      <c r="G27" s="64">
        <f>G29+G28</f>
        <v>15</v>
      </c>
      <c r="H27" s="64">
        <f>H29+H28</f>
        <v>129.7</v>
      </c>
      <c r="I27" s="64">
        <f>I29</f>
        <v>0</v>
      </c>
      <c r="J27" s="64">
        <f>J29</f>
        <v>0</v>
      </c>
      <c r="K27" s="64">
        <f>F27+I27+J27</f>
        <v>144.7</v>
      </c>
      <c r="L27" s="64">
        <f t="shared" si="2"/>
        <v>0</v>
      </c>
      <c r="M27" s="64">
        <f>M29+M28</f>
        <v>0</v>
      </c>
      <c r="N27" s="64">
        <f>N29+N28</f>
        <v>0</v>
      </c>
      <c r="O27" s="64">
        <f>O29+O28</f>
        <v>0</v>
      </c>
      <c r="P27" s="64">
        <f>P29+P28</f>
        <v>0</v>
      </c>
      <c r="Q27" s="64">
        <f t="shared" si="3"/>
        <v>0</v>
      </c>
      <c r="R27" s="64">
        <f t="shared" si="4"/>
        <v>0</v>
      </c>
      <c r="S27" s="64">
        <f>S29+S28</f>
        <v>0</v>
      </c>
      <c r="T27" s="64">
        <f>T29+T28</f>
        <v>0</v>
      </c>
      <c r="U27" s="64">
        <f>U29+U28</f>
        <v>0</v>
      </c>
      <c r="V27" s="64">
        <f>V29+V28</f>
        <v>0</v>
      </c>
      <c r="W27" s="64">
        <f t="shared" si="5"/>
        <v>0</v>
      </c>
      <c r="X27" s="64">
        <f t="shared" si="0"/>
        <v>0</v>
      </c>
      <c r="Y27" s="64">
        <f>Y29+Y28</f>
        <v>0</v>
      </c>
      <c r="Z27" s="64">
        <f>Z29+Z28</f>
        <v>0</v>
      </c>
      <c r="AA27" s="64">
        <f>AA29+AA28</f>
        <v>0</v>
      </c>
      <c r="AB27" s="64">
        <f>AB29+AB28</f>
        <v>0</v>
      </c>
      <c r="AC27" s="64">
        <f t="shared" si="6"/>
        <v>0</v>
      </c>
    </row>
    <row r="28" spans="1:29" s="62" customFormat="1" ht="68.25" customHeight="1">
      <c r="A28" s="61" t="s">
        <v>134</v>
      </c>
      <c r="B28" s="56" t="s">
        <v>102</v>
      </c>
      <c r="C28" s="57"/>
      <c r="D28" s="58"/>
      <c r="E28" s="65">
        <f t="shared" si="7"/>
        <v>15</v>
      </c>
      <c r="F28" s="66">
        <f t="shared" si="1"/>
        <v>15</v>
      </c>
      <c r="G28" s="65">
        <v>15</v>
      </c>
      <c r="H28" s="65"/>
      <c r="I28" s="65"/>
      <c r="J28" s="65"/>
      <c r="K28" s="66">
        <f t="shared" si="8"/>
        <v>15</v>
      </c>
      <c r="L28" s="66">
        <f t="shared" si="2"/>
        <v>0</v>
      </c>
      <c r="M28" s="65">
        <v>0</v>
      </c>
      <c r="N28" s="65"/>
      <c r="O28" s="65"/>
      <c r="P28" s="65"/>
      <c r="Q28" s="66">
        <f t="shared" si="3"/>
        <v>0</v>
      </c>
      <c r="R28" s="66">
        <f t="shared" si="4"/>
        <v>0</v>
      </c>
      <c r="S28" s="65">
        <v>0</v>
      </c>
      <c r="T28" s="65"/>
      <c r="U28" s="65"/>
      <c r="V28" s="65"/>
      <c r="W28" s="66">
        <f t="shared" si="5"/>
        <v>0</v>
      </c>
      <c r="X28" s="66">
        <f t="shared" si="0"/>
        <v>0</v>
      </c>
      <c r="Y28" s="65">
        <v>0</v>
      </c>
      <c r="Z28" s="65"/>
      <c r="AA28" s="65"/>
      <c r="AB28" s="65"/>
      <c r="AC28" s="66">
        <f t="shared" si="6"/>
        <v>0</v>
      </c>
    </row>
    <row r="29" spans="1:29" s="28" customFormat="1" ht="38.25" customHeight="1">
      <c r="A29" s="43" t="s">
        <v>185</v>
      </c>
      <c r="B29" s="40" t="s">
        <v>95</v>
      </c>
      <c r="C29" s="39"/>
      <c r="D29" s="39" t="s">
        <v>184</v>
      </c>
      <c r="E29" s="65">
        <f t="shared" si="7"/>
        <v>129.7</v>
      </c>
      <c r="F29" s="66">
        <f t="shared" si="1"/>
        <v>129.7</v>
      </c>
      <c r="G29" s="66"/>
      <c r="H29" s="66">
        <v>129.7</v>
      </c>
      <c r="I29" s="66"/>
      <c r="J29" s="66"/>
      <c r="K29" s="66">
        <f t="shared" si="8"/>
        <v>129.7</v>
      </c>
      <c r="L29" s="66">
        <f t="shared" si="2"/>
        <v>0</v>
      </c>
      <c r="M29" s="66"/>
      <c r="N29" s="66">
        <v>0</v>
      </c>
      <c r="O29" s="66"/>
      <c r="P29" s="66"/>
      <c r="Q29" s="66">
        <f t="shared" si="3"/>
        <v>0</v>
      </c>
      <c r="R29" s="66">
        <f t="shared" si="4"/>
        <v>0</v>
      </c>
      <c r="S29" s="66"/>
      <c r="T29" s="66">
        <v>0</v>
      </c>
      <c r="U29" s="66"/>
      <c r="V29" s="66"/>
      <c r="W29" s="66">
        <f t="shared" si="5"/>
        <v>0</v>
      </c>
      <c r="X29" s="66">
        <f t="shared" si="0"/>
        <v>0</v>
      </c>
      <c r="Y29" s="66"/>
      <c r="Z29" s="66">
        <v>0</v>
      </c>
      <c r="AA29" s="66"/>
      <c r="AB29" s="66"/>
      <c r="AC29" s="66">
        <f t="shared" si="6"/>
        <v>0</v>
      </c>
    </row>
    <row r="30" spans="1:29" s="28" customFormat="1" ht="57.75" customHeight="1">
      <c r="A30" s="30" t="s">
        <v>135</v>
      </c>
      <c r="B30" s="32" t="s">
        <v>96</v>
      </c>
      <c r="C30" s="19" t="s">
        <v>157</v>
      </c>
      <c r="D30" s="19"/>
      <c r="E30" s="67">
        <f t="shared" si="7"/>
        <v>2619.2999999999997</v>
      </c>
      <c r="F30" s="63">
        <f t="shared" si="1"/>
        <v>819</v>
      </c>
      <c r="G30" s="63">
        <f>G33+G38+G40+G31+G42</f>
        <v>619</v>
      </c>
      <c r="H30" s="63">
        <f>H33+H38+H40+H31+H42</f>
        <v>200</v>
      </c>
      <c r="I30" s="63">
        <f>I33+I38+I40+I31+I42</f>
        <v>0</v>
      </c>
      <c r="J30" s="63">
        <f>J33+J38+J40+J31+J42</f>
        <v>0</v>
      </c>
      <c r="K30" s="63">
        <f>F30+I30+J30</f>
        <v>819</v>
      </c>
      <c r="L30" s="63">
        <f>SUM(M30:N30)</f>
        <v>600.1</v>
      </c>
      <c r="M30" s="63">
        <f>M33+M38+M40+M31+M42</f>
        <v>600.1</v>
      </c>
      <c r="N30" s="63">
        <f>N33+N38+N40+N31+N42</f>
        <v>0</v>
      </c>
      <c r="O30" s="63">
        <f>O33+O38+O40+O31+O42</f>
        <v>0</v>
      </c>
      <c r="P30" s="63">
        <f>P33+P38+P40+P31+P42</f>
        <v>0</v>
      </c>
      <c r="Q30" s="63">
        <f t="shared" si="3"/>
        <v>600.1</v>
      </c>
      <c r="R30" s="63">
        <f t="shared" si="4"/>
        <v>600.1</v>
      </c>
      <c r="S30" s="63">
        <f>S33+S38+S40+S31+S42</f>
        <v>600.1</v>
      </c>
      <c r="T30" s="63">
        <f>T33+T38+T40+T31+T42</f>
        <v>0</v>
      </c>
      <c r="U30" s="63">
        <f>U33+U38+U40+U31+U42</f>
        <v>0</v>
      </c>
      <c r="V30" s="63">
        <f>V33+V38+V40+V31+V42</f>
        <v>0</v>
      </c>
      <c r="W30" s="63">
        <f>R30+U30+V30</f>
        <v>600.1</v>
      </c>
      <c r="X30" s="63">
        <f t="shared" si="0"/>
        <v>600.1</v>
      </c>
      <c r="Y30" s="63">
        <f>Y33+Y38+Y40+Y31+Y42</f>
        <v>600.1</v>
      </c>
      <c r="Z30" s="63">
        <f>Z33+Z38+Z40+Z31+Z42</f>
        <v>0</v>
      </c>
      <c r="AA30" s="63">
        <f>AA33+AA38+AA40+AA31+AA42</f>
        <v>0</v>
      </c>
      <c r="AB30" s="63">
        <f>AB33+AB38+AB40+AB31+AB42</f>
        <v>0</v>
      </c>
      <c r="AC30" s="63">
        <f aca="true" t="shared" si="9" ref="AC30:AC45">X30+AA30+AB30</f>
        <v>600.1</v>
      </c>
    </row>
    <row r="31" spans="1:29" s="28" customFormat="1" ht="63" customHeight="1">
      <c r="A31" s="53" t="s">
        <v>136</v>
      </c>
      <c r="B31" s="51" t="s">
        <v>123</v>
      </c>
      <c r="C31" s="50" t="s">
        <v>156</v>
      </c>
      <c r="D31" s="52"/>
      <c r="E31" s="64">
        <f t="shared" si="7"/>
        <v>0</v>
      </c>
      <c r="F31" s="64">
        <f t="shared" si="1"/>
        <v>0</v>
      </c>
      <c r="G31" s="64">
        <f>SUM(G32)</f>
        <v>0</v>
      </c>
      <c r="H31" s="64">
        <f>SUM(H32)</f>
        <v>0</v>
      </c>
      <c r="I31" s="64">
        <f>SUM(I32)</f>
        <v>0</v>
      </c>
      <c r="J31" s="64">
        <f>SUM(J32)</f>
        <v>0</v>
      </c>
      <c r="K31" s="64">
        <f t="shared" si="8"/>
        <v>0</v>
      </c>
      <c r="L31" s="64">
        <f t="shared" si="2"/>
        <v>0</v>
      </c>
      <c r="M31" s="64">
        <f>SUM(M32)</f>
        <v>0</v>
      </c>
      <c r="N31" s="64">
        <f>SUM(N32)</f>
        <v>0</v>
      </c>
      <c r="O31" s="64">
        <f>SUM(O32)</f>
        <v>0</v>
      </c>
      <c r="P31" s="64">
        <f>SUM(P32)</f>
        <v>0</v>
      </c>
      <c r="Q31" s="64">
        <f t="shared" si="3"/>
        <v>0</v>
      </c>
      <c r="R31" s="64">
        <f t="shared" si="4"/>
        <v>0</v>
      </c>
      <c r="S31" s="64">
        <f>SUM(S32)</f>
        <v>0</v>
      </c>
      <c r="T31" s="64">
        <f>SUM(T32)</f>
        <v>0</v>
      </c>
      <c r="U31" s="64">
        <f>SUM(U32)</f>
        <v>0</v>
      </c>
      <c r="V31" s="64">
        <f>SUM(V32)</f>
        <v>0</v>
      </c>
      <c r="W31" s="64">
        <f t="shared" si="5"/>
        <v>0</v>
      </c>
      <c r="X31" s="64">
        <f t="shared" si="0"/>
        <v>0</v>
      </c>
      <c r="Y31" s="64">
        <f>SUM(Y32)</f>
        <v>0</v>
      </c>
      <c r="Z31" s="64">
        <f>SUM(Z32)</f>
        <v>0</v>
      </c>
      <c r="AA31" s="64">
        <f>SUM(AA32)</f>
        <v>0</v>
      </c>
      <c r="AB31" s="64">
        <f>SUM(AB32)</f>
        <v>0</v>
      </c>
      <c r="AC31" s="64">
        <f t="shared" si="9"/>
        <v>0</v>
      </c>
    </row>
    <row r="32" spans="1:29" s="28" customFormat="1" ht="55.5" customHeight="1">
      <c r="A32" s="43" t="s">
        <v>137</v>
      </c>
      <c r="B32" s="40" t="s">
        <v>124</v>
      </c>
      <c r="C32" s="39"/>
      <c r="D32" s="39" t="s">
        <v>122</v>
      </c>
      <c r="E32" s="65">
        <f t="shared" si="7"/>
        <v>0</v>
      </c>
      <c r="F32" s="66">
        <f t="shared" si="1"/>
        <v>0</v>
      </c>
      <c r="G32" s="66"/>
      <c r="H32" s="66"/>
      <c r="I32" s="66"/>
      <c r="J32" s="66"/>
      <c r="K32" s="66">
        <f t="shared" si="8"/>
        <v>0</v>
      </c>
      <c r="L32" s="66">
        <f t="shared" si="2"/>
        <v>0</v>
      </c>
      <c r="M32" s="66">
        <v>0</v>
      </c>
      <c r="N32" s="66"/>
      <c r="O32" s="66"/>
      <c r="P32" s="66"/>
      <c r="Q32" s="66">
        <f t="shared" si="3"/>
        <v>0</v>
      </c>
      <c r="R32" s="66">
        <f t="shared" si="4"/>
        <v>0</v>
      </c>
      <c r="S32" s="66">
        <v>0</v>
      </c>
      <c r="T32" s="66"/>
      <c r="U32" s="66"/>
      <c r="V32" s="66"/>
      <c r="W32" s="66">
        <f t="shared" si="5"/>
        <v>0</v>
      </c>
      <c r="X32" s="66">
        <f t="shared" si="0"/>
        <v>0</v>
      </c>
      <c r="Y32" s="66">
        <v>0</v>
      </c>
      <c r="Z32" s="66"/>
      <c r="AA32" s="66"/>
      <c r="AB32" s="66"/>
      <c r="AC32" s="66">
        <f t="shared" si="9"/>
        <v>0</v>
      </c>
    </row>
    <row r="33" spans="1:29" s="28" customFormat="1" ht="101.25" customHeight="1">
      <c r="A33" s="50" t="s">
        <v>138</v>
      </c>
      <c r="B33" s="51" t="s">
        <v>97</v>
      </c>
      <c r="C33" s="50" t="s">
        <v>155</v>
      </c>
      <c r="D33" s="52"/>
      <c r="E33" s="64">
        <f t="shared" si="7"/>
        <v>1533</v>
      </c>
      <c r="F33" s="64">
        <f t="shared" si="1"/>
        <v>624</v>
      </c>
      <c r="G33" s="64">
        <f>SUM(G34:G37)</f>
        <v>424</v>
      </c>
      <c r="H33" s="64">
        <f>SUM(H34:H37)</f>
        <v>200</v>
      </c>
      <c r="I33" s="64">
        <f>SUM(I34:I37)</f>
        <v>0</v>
      </c>
      <c r="J33" s="64">
        <f>SUM(J34:J37)</f>
        <v>0</v>
      </c>
      <c r="K33" s="64">
        <f t="shared" si="8"/>
        <v>624</v>
      </c>
      <c r="L33" s="64">
        <f t="shared" si="2"/>
        <v>303</v>
      </c>
      <c r="M33" s="64">
        <f>SUM(M34:M37)</f>
        <v>303</v>
      </c>
      <c r="N33" s="64">
        <f>SUM(N34:N37)</f>
        <v>0</v>
      </c>
      <c r="O33" s="64">
        <f>SUM(O34:O37)</f>
        <v>0</v>
      </c>
      <c r="P33" s="64">
        <f>SUM(P34:P37)</f>
        <v>0</v>
      </c>
      <c r="Q33" s="64">
        <f t="shared" si="3"/>
        <v>303</v>
      </c>
      <c r="R33" s="64">
        <f t="shared" si="4"/>
        <v>303</v>
      </c>
      <c r="S33" s="64">
        <f>SUM(S34:S37)</f>
        <v>303</v>
      </c>
      <c r="T33" s="64">
        <f>SUM(T34:T37)</f>
        <v>0</v>
      </c>
      <c r="U33" s="64">
        <f>SUM(U34:U37)</f>
        <v>0</v>
      </c>
      <c r="V33" s="64">
        <f>SUM(V34:V37)</f>
        <v>0</v>
      </c>
      <c r="W33" s="64">
        <f t="shared" si="5"/>
        <v>303</v>
      </c>
      <c r="X33" s="64">
        <f t="shared" si="0"/>
        <v>303</v>
      </c>
      <c r="Y33" s="64">
        <f>SUM(Y34:Y37)</f>
        <v>303</v>
      </c>
      <c r="Z33" s="64">
        <f>SUM(Z34:Z37)</f>
        <v>0</v>
      </c>
      <c r="AA33" s="64">
        <f>SUM(AA34:AA37)</f>
        <v>0</v>
      </c>
      <c r="AB33" s="64">
        <f>SUM(AB34:AB37)</f>
        <v>0</v>
      </c>
      <c r="AC33" s="64">
        <f t="shared" si="9"/>
        <v>303</v>
      </c>
    </row>
    <row r="34" spans="1:29" s="28" customFormat="1" ht="80.25" customHeight="1">
      <c r="A34" s="44" t="s">
        <v>139</v>
      </c>
      <c r="B34" s="45" t="s">
        <v>98</v>
      </c>
      <c r="C34" s="46"/>
      <c r="D34" s="46" t="s">
        <v>122</v>
      </c>
      <c r="E34" s="65">
        <f t="shared" si="7"/>
        <v>228</v>
      </c>
      <c r="F34" s="68">
        <f t="shared" si="1"/>
        <v>54</v>
      </c>
      <c r="G34" s="68">
        <v>54</v>
      </c>
      <c r="H34" s="68"/>
      <c r="I34" s="68"/>
      <c r="J34" s="68"/>
      <c r="K34" s="68">
        <f>F34+I34+J34</f>
        <v>54</v>
      </c>
      <c r="L34" s="68">
        <f t="shared" si="2"/>
        <v>58</v>
      </c>
      <c r="M34" s="68">
        <v>58</v>
      </c>
      <c r="N34" s="68"/>
      <c r="O34" s="68"/>
      <c r="P34" s="68"/>
      <c r="Q34" s="68">
        <f t="shared" si="3"/>
        <v>58</v>
      </c>
      <c r="R34" s="68">
        <f t="shared" si="4"/>
        <v>58</v>
      </c>
      <c r="S34" s="68">
        <v>58</v>
      </c>
      <c r="T34" s="68"/>
      <c r="U34" s="68"/>
      <c r="V34" s="68"/>
      <c r="W34" s="68">
        <f t="shared" si="5"/>
        <v>58</v>
      </c>
      <c r="X34" s="68">
        <f t="shared" si="0"/>
        <v>58</v>
      </c>
      <c r="Y34" s="68">
        <v>58</v>
      </c>
      <c r="Z34" s="68"/>
      <c r="AA34" s="68"/>
      <c r="AB34" s="68"/>
      <c r="AC34" s="68">
        <f t="shared" si="9"/>
        <v>58</v>
      </c>
    </row>
    <row r="35" spans="1:29" s="28" customFormat="1" ht="33" customHeight="1">
      <c r="A35" s="44" t="s">
        <v>170</v>
      </c>
      <c r="B35" s="45" t="s">
        <v>121</v>
      </c>
      <c r="C35" s="46"/>
      <c r="D35" s="46" t="s">
        <v>122</v>
      </c>
      <c r="E35" s="65">
        <f t="shared" si="7"/>
        <v>200</v>
      </c>
      <c r="F35" s="68">
        <f>SUM(G35:H35)</f>
        <v>200</v>
      </c>
      <c r="G35" s="68"/>
      <c r="H35" s="68">
        <v>200</v>
      </c>
      <c r="I35" s="68"/>
      <c r="J35" s="68"/>
      <c r="K35" s="68">
        <f>F35+I35+J35</f>
        <v>200</v>
      </c>
      <c r="L35" s="68">
        <f>SUM(M35:N35)</f>
        <v>0</v>
      </c>
      <c r="M35" s="68">
        <v>0</v>
      </c>
      <c r="N35" s="68"/>
      <c r="O35" s="68"/>
      <c r="P35" s="68"/>
      <c r="Q35" s="68">
        <f>L35+O35+P35</f>
        <v>0</v>
      </c>
      <c r="R35" s="68">
        <f>SUM(S35:T35)</f>
        <v>0</v>
      </c>
      <c r="S35" s="68">
        <v>0</v>
      </c>
      <c r="T35" s="68"/>
      <c r="U35" s="68"/>
      <c r="V35" s="68"/>
      <c r="W35" s="68">
        <f>R35+U35+V35</f>
        <v>0</v>
      </c>
      <c r="X35" s="68">
        <f t="shared" si="0"/>
        <v>0</v>
      </c>
      <c r="Y35" s="68">
        <v>0</v>
      </c>
      <c r="Z35" s="68"/>
      <c r="AA35" s="68"/>
      <c r="AB35" s="68"/>
      <c r="AC35" s="68">
        <f t="shared" si="9"/>
        <v>0</v>
      </c>
    </row>
    <row r="36" spans="1:29" ht="139.5" customHeight="1">
      <c r="A36" s="44" t="s">
        <v>140</v>
      </c>
      <c r="B36" s="45" t="s">
        <v>176</v>
      </c>
      <c r="C36" s="46"/>
      <c r="D36" s="46" t="s">
        <v>122</v>
      </c>
      <c r="E36" s="65">
        <f t="shared" si="7"/>
        <v>925</v>
      </c>
      <c r="F36" s="68">
        <f t="shared" si="1"/>
        <v>325</v>
      </c>
      <c r="G36" s="68">
        <v>325</v>
      </c>
      <c r="H36" s="68"/>
      <c r="I36" s="68"/>
      <c r="J36" s="68"/>
      <c r="K36" s="68">
        <f t="shared" si="8"/>
        <v>325</v>
      </c>
      <c r="L36" s="68">
        <f t="shared" si="2"/>
        <v>200</v>
      </c>
      <c r="M36" s="68">
        <v>200</v>
      </c>
      <c r="N36" s="68"/>
      <c r="O36" s="68"/>
      <c r="P36" s="68"/>
      <c r="Q36" s="68">
        <f t="shared" si="3"/>
        <v>200</v>
      </c>
      <c r="R36" s="68">
        <f t="shared" si="4"/>
        <v>200</v>
      </c>
      <c r="S36" s="68">
        <v>200</v>
      </c>
      <c r="T36" s="68"/>
      <c r="U36" s="68"/>
      <c r="V36" s="68"/>
      <c r="W36" s="68">
        <f t="shared" si="5"/>
        <v>200</v>
      </c>
      <c r="X36" s="68">
        <f t="shared" si="0"/>
        <v>200</v>
      </c>
      <c r="Y36" s="68">
        <v>200</v>
      </c>
      <c r="Z36" s="68"/>
      <c r="AA36" s="68"/>
      <c r="AB36" s="68"/>
      <c r="AC36" s="68">
        <f t="shared" si="9"/>
        <v>200</v>
      </c>
    </row>
    <row r="37" spans="1:29" ht="58.5" customHeight="1">
      <c r="A37" s="44" t="s">
        <v>141</v>
      </c>
      <c r="B37" s="45" t="s">
        <v>142</v>
      </c>
      <c r="C37" s="47"/>
      <c r="D37" s="48" t="s">
        <v>122</v>
      </c>
      <c r="E37" s="65">
        <f t="shared" si="7"/>
        <v>180</v>
      </c>
      <c r="F37" s="68">
        <f t="shared" si="1"/>
        <v>45</v>
      </c>
      <c r="G37" s="68">
        <v>45</v>
      </c>
      <c r="H37" s="68"/>
      <c r="I37" s="68"/>
      <c r="J37" s="68"/>
      <c r="K37" s="68">
        <f t="shared" si="8"/>
        <v>45</v>
      </c>
      <c r="L37" s="68">
        <f t="shared" si="2"/>
        <v>45</v>
      </c>
      <c r="M37" s="68">
        <v>45</v>
      </c>
      <c r="N37" s="68"/>
      <c r="O37" s="68"/>
      <c r="P37" s="68"/>
      <c r="Q37" s="68">
        <f t="shared" si="3"/>
        <v>45</v>
      </c>
      <c r="R37" s="68">
        <f t="shared" si="4"/>
        <v>45</v>
      </c>
      <c r="S37" s="68">
        <v>45</v>
      </c>
      <c r="T37" s="68"/>
      <c r="U37" s="68"/>
      <c r="V37" s="68"/>
      <c r="W37" s="68">
        <f t="shared" si="5"/>
        <v>45</v>
      </c>
      <c r="X37" s="68">
        <f t="shared" si="0"/>
        <v>45</v>
      </c>
      <c r="Y37" s="68">
        <v>45</v>
      </c>
      <c r="Z37" s="68"/>
      <c r="AA37" s="68"/>
      <c r="AB37" s="68"/>
      <c r="AC37" s="68">
        <f t="shared" si="9"/>
        <v>45</v>
      </c>
    </row>
    <row r="38" spans="1:29" ht="97.5" customHeight="1">
      <c r="A38" s="53" t="s">
        <v>143</v>
      </c>
      <c r="B38" s="51" t="s">
        <v>99</v>
      </c>
      <c r="C38" s="50" t="s">
        <v>161</v>
      </c>
      <c r="D38" s="52"/>
      <c r="E38" s="64">
        <f t="shared" si="7"/>
        <v>354.3</v>
      </c>
      <c r="F38" s="64">
        <f>SUM(G38:J38)</f>
        <v>114.3</v>
      </c>
      <c r="G38" s="64">
        <f>SUM(G39:G39)</f>
        <v>114.3</v>
      </c>
      <c r="H38" s="64"/>
      <c r="I38" s="64"/>
      <c r="J38" s="64"/>
      <c r="K38" s="64">
        <f t="shared" si="8"/>
        <v>114.3</v>
      </c>
      <c r="L38" s="64">
        <f t="shared" si="2"/>
        <v>80</v>
      </c>
      <c r="M38" s="64">
        <f>SUM(M39:M39)</f>
        <v>80</v>
      </c>
      <c r="N38" s="64">
        <f>SUM(N39:N39)</f>
        <v>0</v>
      </c>
      <c r="O38" s="64">
        <f>SUM(O39:O39)</f>
        <v>0</v>
      </c>
      <c r="P38" s="64">
        <f>SUM(P39:P39)</f>
        <v>0</v>
      </c>
      <c r="Q38" s="64">
        <f t="shared" si="3"/>
        <v>80</v>
      </c>
      <c r="R38" s="64">
        <f t="shared" si="4"/>
        <v>80</v>
      </c>
      <c r="S38" s="64">
        <f>SUM(S39:S39)</f>
        <v>80</v>
      </c>
      <c r="T38" s="64">
        <f>SUM(T39:T39)</f>
        <v>0</v>
      </c>
      <c r="U38" s="64">
        <f>SUM(U39:U39)</f>
        <v>0</v>
      </c>
      <c r="V38" s="64">
        <f>SUM(V39:V39)</f>
        <v>0</v>
      </c>
      <c r="W38" s="64">
        <f>R38+U38+V38</f>
        <v>80</v>
      </c>
      <c r="X38" s="64">
        <f t="shared" si="0"/>
        <v>80</v>
      </c>
      <c r="Y38" s="64">
        <f>SUM(Y39:Y39)</f>
        <v>80</v>
      </c>
      <c r="Z38" s="64">
        <f>SUM(Z39:Z39)</f>
        <v>0</v>
      </c>
      <c r="AA38" s="64">
        <f>SUM(AA39:AA39)</f>
        <v>0</v>
      </c>
      <c r="AB38" s="64">
        <f>SUM(AB39:AB39)</f>
        <v>0</v>
      </c>
      <c r="AC38" s="64">
        <f t="shared" si="9"/>
        <v>80</v>
      </c>
    </row>
    <row r="39" spans="1:29" ht="58.5" customHeight="1">
      <c r="A39" s="49" t="s">
        <v>144</v>
      </c>
      <c r="B39" s="40" t="s">
        <v>100</v>
      </c>
      <c r="C39" s="39"/>
      <c r="D39" s="41" t="s">
        <v>122</v>
      </c>
      <c r="E39" s="65">
        <f t="shared" si="7"/>
        <v>354.3</v>
      </c>
      <c r="F39" s="66">
        <f>SUM(G39:J39)</f>
        <v>114.3</v>
      </c>
      <c r="G39" s="66">
        <v>114.3</v>
      </c>
      <c r="H39" s="66"/>
      <c r="I39" s="66"/>
      <c r="J39" s="66"/>
      <c r="K39" s="66">
        <f t="shared" si="8"/>
        <v>114.3</v>
      </c>
      <c r="L39" s="66">
        <f t="shared" si="2"/>
        <v>80</v>
      </c>
      <c r="M39" s="66">
        <v>80</v>
      </c>
      <c r="N39" s="66"/>
      <c r="O39" s="66"/>
      <c r="P39" s="66"/>
      <c r="Q39" s="66">
        <f t="shared" si="3"/>
        <v>80</v>
      </c>
      <c r="R39" s="66">
        <f t="shared" si="4"/>
        <v>80</v>
      </c>
      <c r="S39" s="66">
        <v>80</v>
      </c>
      <c r="T39" s="66"/>
      <c r="U39" s="66"/>
      <c r="V39" s="66"/>
      <c r="W39" s="66">
        <f t="shared" si="5"/>
        <v>80</v>
      </c>
      <c r="X39" s="66">
        <f t="shared" si="0"/>
        <v>80</v>
      </c>
      <c r="Y39" s="66">
        <v>80</v>
      </c>
      <c r="Z39" s="66"/>
      <c r="AA39" s="66"/>
      <c r="AB39" s="66"/>
      <c r="AC39" s="66">
        <f t="shared" si="9"/>
        <v>80</v>
      </c>
    </row>
    <row r="40" spans="1:29" ht="63.75" customHeight="1">
      <c r="A40" s="53" t="s">
        <v>145</v>
      </c>
      <c r="B40" s="51" t="s">
        <v>101</v>
      </c>
      <c r="C40" s="50" t="s">
        <v>162</v>
      </c>
      <c r="D40" s="52"/>
      <c r="E40" s="64">
        <f t="shared" si="7"/>
        <v>105</v>
      </c>
      <c r="F40" s="64">
        <f t="shared" si="1"/>
        <v>15</v>
      </c>
      <c r="G40" s="64">
        <f>SUM(G41)</f>
        <v>15</v>
      </c>
      <c r="H40" s="64">
        <f>SUM(H41)</f>
        <v>0</v>
      </c>
      <c r="I40" s="64">
        <f>SUM(I41)</f>
        <v>0</v>
      </c>
      <c r="J40" s="64">
        <f>SUM(J41)</f>
        <v>0</v>
      </c>
      <c r="K40" s="64">
        <f t="shared" si="8"/>
        <v>15</v>
      </c>
      <c r="L40" s="64">
        <f t="shared" si="2"/>
        <v>30</v>
      </c>
      <c r="M40" s="64">
        <f>SUM(M41)</f>
        <v>30</v>
      </c>
      <c r="N40" s="64">
        <f>SUM(N41)</f>
        <v>0</v>
      </c>
      <c r="O40" s="64">
        <f>SUM(O41)</f>
        <v>0</v>
      </c>
      <c r="P40" s="64">
        <f>SUM(P41)</f>
        <v>0</v>
      </c>
      <c r="Q40" s="64">
        <f t="shared" si="3"/>
        <v>30</v>
      </c>
      <c r="R40" s="64">
        <f t="shared" si="4"/>
        <v>30</v>
      </c>
      <c r="S40" s="64">
        <f>SUM(S41)</f>
        <v>30</v>
      </c>
      <c r="T40" s="64">
        <f>SUM(T41)</f>
        <v>0</v>
      </c>
      <c r="U40" s="64">
        <f>SUM(U41)</f>
        <v>0</v>
      </c>
      <c r="V40" s="64">
        <f>SUM(V41)</f>
        <v>0</v>
      </c>
      <c r="W40" s="64">
        <f t="shared" si="5"/>
        <v>30</v>
      </c>
      <c r="X40" s="64">
        <f t="shared" si="0"/>
        <v>30</v>
      </c>
      <c r="Y40" s="64">
        <f>SUM(Y41)</f>
        <v>30</v>
      </c>
      <c r="Z40" s="64">
        <f>SUM(Z41)</f>
        <v>0</v>
      </c>
      <c r="AA40" s="64">
        <f>SUM(AA41)</f>
        <v>0</v>
      </c>
      <c r="AB40" s="64">
        <f>SUM(AB41)</f>
        <v>0</v>
      </c>
      <c r="AC40" s="64">
        <f t="shared" si="9"/>
        <v>30</v>
      </c>
    </row>
    <row r="41" spans="1:29" ht="48.75" customHeight="1">
      <c r="A41" s="49" t="s">
        <v>146</v>
      </c>
      <c r="B41" s="40" t="s">
        <v>102</v>
      </c>
      <c r="C41" s="39"/>
      <c r="D41" s="41" t="s">
        <v>122</v>
      </c>
      <c r="E41" s="65">
        <f t="shared" si="7"/>
        <v>105</v>
      </c>
      <c r="F41" s="66">
        <f t="shared" si="1"/>
        <v>15</v>
      </c>
      <c r="G41" s="66">
        <v>15</v>
      </c>
      <c r="H41" s="66"/>
      <c r="I41" s="66"/>
      <c r="J41" s="66"/>
      <c r="K41" s="66">
        <f aca="true" t="shared" si="10" ref="K41:K50">F41+I41+J41</f>
        <v>15</v>
      </c>
      <c r="L41" s="66">
        <f t="shared" si="2"/>
        <v>30</v>
      </c>
      <c r="M41" s="66">
        <v>30</v>
      </c>
      <c r="N41" s="66"/>
      <c r="O41" s="66"/>
      <c r="P41" s="66"/>
      <c r="Q41" s="66">
        <f t="shared" si="3"/>
        <v>30</v>
      </c>
      <c r="R41" s="66">
        <f t="shared" si="4"/>
        <v>30</v>
      </c>
      <c r="S41" s="66">
        <v>30</v>
      </c>
      <c r="T41" s="66"/>
      <c r="U41" s="66"/>
      <c r="V41" s="66"/>
      <c r="W41" s="66">
        <f t="shared" si="5"/>
        <v>30</v>
      </c>
      <c r="X41" s="66">
        <f t="shared" si="0"/>
        <v>30</v>
      </c>
      <c r="Y41" s="66">
        <v>30</v>
      </c>
      <c r="Z41" s="66"/>
      <c r="AA41" s="66"/>
      <c r="AB41" s="66"/>
      <c r="AC41" s="66">
        <f t="shared" si="9"/>
        <v>30</v>
      </c>
    </row>
    <row r="42" spans="1:29" ht="97.5" customHeight="1">
      <c r="A42" s="53" t="s">
        <v>171</v>
      </c>
      <c r="B42" s="51" t="s">
        <v>172</v>
      </c>
      <c r="C42" s="50" t="s">
        <v>161</v>
      </c>
      <c r="D42" s="52"/>
      <c r="E42" s="64">
        <f>K42+Q42+W42+AC42</f>
        <v>627</v>
      </c>
      <c r="F42" s="64">
        <f>SUM(G42:J42)</f>
        <v>65.7</v>
      </c>
      <c r="G42" s="64">
        <f>SUM(G43)</f>
        <v>65.7</v>
      </c>
      <c r="H42" s="64"/>
      <c r="I42" s="64"/>
      <c r="J42" s="64"/>
      <c r="K42" s="64">
        <f t="shared" si="10"/>
        <v>65.7</v>
      </c>
      <c r="L42" s="64">
        <f aca="true" t="shared" si="11" ref="L42:L47">SUM(M42:N42)</f>
        <v>187.1</v>
      </c>
      <c r="M42" s="64">
        <f>SUM(M43)</f>
        <v>187.1</v>
      </c>
      <c r="N42" s="64">
        <f>SUM(N43)</f>
        <v>0</v>
      </c>
      <c r="O42" s="64">
        <f>SUM(O43:O44)</f>
        <v>0</v>
      </c>
      <c r="P42" s="64">
        <f>SUM(P43:P44)</f>
        <v>0</v>
      </c>
      <c r="Q42" s="64">
        <f>L42+O42+P42</f>
        <v>187.1</v>
      </c>
      <c r="R42" s="64">
        <f>SUM(S42:T42)</f>
        <v>187.1</v>
      </c>
      <c r="S42" s="64">
        <f>SUM(S43)</f>
        <v>187.1</v>
      </c>
      <c r="T42" s="64">
        <f>SUM(T43)</f>
        <v>0</v>
      </c>
      <c r="U42" s="64">
        <f>SUM(U43:U44)</f>
        <v>0</v>
      </c>
      <c r="V42" s="64">
        <f>SUM(V43:V44)</f>
        <v>0</v>
      </c>
      <c r="W42" s="64">
        <f>R42+U42+V42</f>
        <v>187.1</v>
      </c>
      <c r="X42" s="64">
        <f t="shared" si="0"/>
        <v>187.1</v>
      </c>
      <c r="Y42" s="64">
        <f>SUM(Y43)</f>
        <v>187.1</v>
      </c>
      <c r="Z42" s="64">
        <f>SUM(Z43)</f>
        <v>0</v>
      </c>
      <c r="AA42" s="64">
        <f>SUM(AA43:AA44)</f>
        <v>0</v>
      </c>
      <c r="AB42" s="64">
        <f>SUM(AB43:AB44)</f>
        <v>0</v>
      </c>
      <c r="AC42" s="64">
        <f t="shared" si="9"/>
        <v>187.1</v>
      </c>
    </row>
    <row r="43" spans="1:29" ht="58.5" customHeight="1">
      <c r="A43" s="49" t="s">
        <v>173</v>
      </c>
      <c r="B43" s="40" t="s">
        <v>177</v>
      </c>
      <c r="C43" s="39"/>
      <c r="D43" s="41" t="s">
        <v>183</v>
      </c>
      <c r="E43" s="65">
        <f t="shared" si="7"/>
        <v>627</v>
      </c>
      <c r="F43" s="66">
        <f>SUM(G43:J43)</f>
        <v>65.7</v>
      </c>
      <c r="G43" s="66">
        <v>65.7</v>
      </c>
      <c r="H43" s="66"/>
      <c r="I43" s="66"/>
      <c r="J43" s="66"/>
      <c r="K43" s="66">
        <f t="shared" si="10"/>
        <v>65.7</v>
      </c>
      <c r="L43" s="66">
        <f t="shared" si="11"/>
        <v>187.1</v>
      </c>
      <c r="M43" s="66">
        <v>187.1</v>
      </c>
      <c r="N43" s="66"/>
      <c r="O43" s="66"/>
      <c r="P43" s="66"/>
      <c r="Q43" s="66">
        <f>L43+O43+P43</f>
        <v>187.1</v>
      </c>
      <c r="R43" s="66">
        <f>SUM(S43:T43)</f>
        <v>187.1</v>
      </c>
      <c r="S43" s="66">
        <v>187.1</v>
      </c>
      <c r="T43" s="66"/>
      <c r="U43" s="66"/>
      <c r="V43" s="66"/>
      <c r="W43" s="66">
        <f>R43+U43+V43</f>
        <v>187.1</v>
      </c>
      <c r="X43" s="66">
        <f t="shared" si="0"/>
        <v>187.1</v>
      </c>
      <c r="Y43" s="66">
        <v>187.1</v>
      </c>
      <c r="Z43" s="66"/>
      <c r="AA43" s="66"/>
      <c r="AB43" s="66"/>
      <c r="AC43" s="66">
        <f t="shared" si="9"/>
        <v>187.1</v>
      </c>
    </row>
    <row r="44" spans="1:29" ht="67.5" customHeight="1">
      <c r="A44" s="31" t="s">
        <v>147</v>
      </c>
      <c r="B44" s="32" t="s">
        <v>103</v>
      </c>
      <c r="C44" s="35" t="s">
        <v>163</v>
      </c>
      <c r="D44" s="34"/>
      <c r="E44" s="67">
        <f aca="true" t="shared" si="12" ref="E44:E49">K44+Q44+W44+AC44</f>
        <v>296.8</v>
      </c>
      <c r="F44" s="63">
        <f aca="true" t="shared" si="13" ref="F44:F50">SUM(G44:H44)</f>
        <v>136.3</v>
      </c>
      <c r="G44" s="63">
        <f>G48+G51+G45</f>
        <v>46.2</v>
      </c>
      <c r="H44" s="63">
        <f>H48+H51+H45</f>
        <v>90.10000000000001</v>
      </c>
      <c r="I44" s="63">
        <f>I48+I51+I45</f>
        <v>0</v>
      </c>
      <c r="J44" s="63">
        <f>J48+J51+J45</f>
        <v>0</v>
      </c>
      <c r="K44" s="63">
        <f t="shared" si="10"/>
        <v>136.3</v>
      </c>
      <c r="L44" s="63">
        <f t="shared" si="11"/>
        <v>53.5</v>
      </c>
      <c r="M44" s="63">
        <f>M48+M51+M45</f>
        <v>46.2</v>
      </c>
      <c r="N44" s="63">
        <f>N48+N51+N45</f>
        <v>7.3</v>
      </c>
      <c r="O44" s="63">
        <f>O48+O51+O45</f>
        <v>0</v>
      </c>
      <c r="P44" s="63">
        <f>P48+P51+P45</f>
        <v>0</v>
      </c>
      <c r="Q44" s="63">
        <f t="shared" si="3"/>
        <v>53.5</v>
      </c>
      <c r="R44" s="63">
        <f t="shared" si="4"/>
        <v>53.5</v>
      </c>
      <c r="S44" s="63">
        <f>S48+S51+S45</f>
        <v>46.2</v>
      </c>
      <c r="T44" s="63">
        <f>T48+T51+T45</f>
        <v>7.3</v>
      </c>
      <c r="U44" s="63">
        <f>U48+U51+U45</f>
        <v>0</v>
      </c>
      <c r="V44" s="63">
        <f>V48+V51+V45</f>
        <v>0</v>
      </c>
      <c r="W44" s="63">
        <f t="shared" si="5"/>
        <v>53.5</v>
      </c>
      <c r="X44" s="63">
        <f>SUM(Y44:Z44)</f>
        <v>53.5</v>
      </c>
      <c r="Y44" s="63">
        <f>Y48+Y51+Y45</f>
        <v>46.2</v>
      </c>
      <c r="Z44" s="63">
        <f>Z48+Z51+Z45</f>
        <v>7.3</v>
      </c>
      <c r="AA44" s="63">
        <f>AA48+AA51+AA45</f>
        <v>0</v>
      </c>
      <c r="AB44" s="63">
        <f>AB48+AB51+AB45</f>
        <v>0</v>
      </c>
      <c r="AC44" s="63">
        <f>X44+AA44+AB44</f>
        <v>53.5</v>
      </c>
    </row>
    <row r="45" spans="1:29" ht="54.75" customHeight="1">
      <c r="A45" s="53" t="s">
        <v>148</v>
      </c>
      <c r="B45" s="51" t="s">
        <v>104</v>
      </c>
      <c r="C45" s="50" t="s">
        <v>164</v>
      </c>
      <c r="D45" s="52"/>
      <c r="E45" s="64">
        <f t="shared" si="12"/>
        <v>80.7</v>
      </c>
      <c r="F45" s="64">
        <f t="shared" si="13"/>
        <v>80.7</v>
      </c>
      <c r="G45" s="64">
        <f>SUM(G46:G47)</f>
        <v>0</v>
      </c>
      <c r="H45" s="64">
        <f>SUM(H46:H47)</f>
        <v>80.7</v>
      </c>
      <c r="I45" s="64">
        <f>SUM(I46:I47)</f>
        <v>0</v>
      </c>
      <c r="J45" s="64">
        <f>SUM(J46:J47)</f>
        <v>0</v>
      </c>
      <c r="K45" s="64">
        <f t="shared" si="10"/>
        <v>80.7</v>
      </c>
      <c r="L45" s="64">
        <f t="shared" si="11"/>
        <v>0</v>
      </c>
      <c r="M45" s="64">
        <f>SUM(M46:M47)</f>
        <v>0</v>
      </c>
      <c r="N45" s="64">
        <f>SUM(N46:N47)</f>
        <v>0</v>
      </c>
      <c r="O45" s="64">
        <f>SUM(O46:O47)</f>
        <v>0</v>
      </c>
      <c r="P45" s="64">
        <f>SUM(P46:P47)</f>
        <v>0</v>
      </c>
      <c r="Q45" s="64">
        <f>L45+O45+P45</f>
        <v>0</v>
      </c>
      <c r="R45" s="64">
        <f>SUM(S45:T45)</f>
        <v>0</v>
      </c>
      <c r="S45" s="64">
        <f>SUM(S46:S47)</f>
        <v>0</v>
      </c>
      <c r="T45" s="64">
        <f>SUM(T46:T47)</f>
        <v>0</v>
      </c>
      <c r="U45" s="64">
        <f>SUM(U46:U47)</f>
        <v>0</v>
      </c>
      <c r="V45" s="64">
        <f>SUM(V46:V47)</f>
        <v>0</v>
      </c>
      <c r="W45" s="64">
        <f>R45+U45+V45</f>
        <v>0</v>
      </c>
      <c r="X45" s="64">
        <f t="shared" si="0"/>
        <v>0</v>
      </c>
      <c r="Y45" s="64">
        <f>SUM(Y46:Y47)</f>
        <v>0</v>
      </c>
      <c r="Z45" s="64">
        <f>SUM(Z46:Z47)</f>
        <v>0</v>
      </c>
      <c r="AA45" s="64">
        <f>SUM(AA46:AA47)</f>
        <v>0</v>
      </c>
      <c r="AB45" s="64">
        <f>SUM(AB46:AB47)</f>
        <v>0</v>
      </c>
      <c r="AC45" s="64">
        <f t="shared" si="9"/>
        <v>0</v>
      </c>
    </row>
    <row r="46" spans="1:29" s="59" customFormat="1" ht="54.75" customHeight="1" hidden="1">
      <c r="A46" s="55" t="s">
        <v>149</v>
      </c>
      <c r="B46" s="56"/>
      <c r="C46" s="57"/>
      <c r="D46" s="58"/>
      <c r="E46" s="65">
        <f t="shared" si="12"/>
        <v>0</v>
      </c>
      <c r="F46" s="66">
        <f t="shared" si="13"/>
        <v>0</v>
      </c>
      <c r="G46" s="65"/>
      <c r="H46" s="65"/>
      <c r="I46" s="65"/>
      <c r="J46" s="65"/>
      <c r="K46" s="66">
        <f t="shared" si="10"/>
        <v>0</v>
      </c>
      <c r="L46" s="66">
        <f t="shared" si="11"/>
        <v>0</v>
      </c>
      <c r="M46" s="65"/>
      <c r="N46" s="65"/>
      <c r="O46" s="65"/>
      <c r="P46" s="65"/>
      <c r="Q46" s="66">
        <f>L46+O46+P46</f>
        <v>0</v>
      </c>
      <c r="R46" s="66">
        <f>SUM(S46:T46)</f>
        <v>0</v>
      </c>
      <c r="S46" s="65"/>
      <c r="T46" s="65"/>
      <c r="U46" s="65"/>
      <c r="V46" s="65"/>
      <c r="W46" s="66">
        <f>R46+U46+V46</f>
        <v>0</v>
      </c>
      <c r="X46" s="66">
        <f>SUM(Y46:Z46)</f>
        <v>0</v>
      </c>
      <c r="Y46" s="65"/>
      <c r="Z46" s="65"/>
      <c r="AA46" s="65"/>
      <c r="AB46" s="65"/>
      <c r="AC46" s="66">
        <f>X46+AA46+AB46</f>
        <v>0</v>
      </c>
    </row>
    <row r="47" spans="1:29" ht="46.5" customHeight="1">
      <c r="A47" s="49" t="s">
        <v>149</v>
      </c>
      <c r="B47" s="40" t="s">
        <v>105</v>
      </c>
      <c r="C47" s="39"/>
      <c r="D47" s="41" t="s">
        <v>122</v>
      </c>
      <c r="E47" s="65">
        <f t="shared" si="12"/>
        <v>80.7</v>
      </c>
      <c r="F47" s="66">
        <f t="shared" si="13"/>
        <v>80.7</v>
      </c>
      <c r="G47" s="66"/>
      <c r="H47" s="66">
        <v>80.7</v>
      </c>
      <c r="I47" s="66"/>
      <c r="J47" s="66"/>
      <c r="K47" s="66">
        <f t="shared" si="10"/>
        <v>80.7</v>
      </c>
      <c r="L47" s="66">
        <f t="shared" si="11"/>
        <v>0</v>
      </c>
      <c r="M47" s="66"/>
      <c r="N47" s="66"/>
      <c r="O47" s="66"/>
      <c r="P47" s="66"/>
      <c r="Q47" s="66">
        <f>L47+O47+P47</f>
        <v>0</v>
      </c>
      <c r="R47" s="66">
        <f>SUM(S47:T47)</f>
        <v>0</v>
      </c>
      <c r="S47" s="66"/>
      <c r="T47" s="66"/>
      <c r="U47" s="66"/>
      <c r="V47" s="66"/>
      <c r="W47" s="66">
        <f>R47+U47+V47</f>
        <v>0</v>
      </c>
      <c r="X47" s="66">
        <f>SUM(Y47:Z47)</f>
        <v>0</v>
      </c>
      <c r="Y47" s="66"/>
      <c r="Z47" s="66"/>
      <c r="AA47" s="66"/>
      <c r="AB47" s="66"/>
      <c r="AC47" s="66">
        <f>X47+AA47+AB47</f>
        <v>0</v>
      </c>
    </row>
    <row r="48" spans="1:29" ht="54.75" customHeight="1">
      <c r="A48" s="53" t="s">
        <v>150</v>
      </c>
      <c r="B48" s="51" t="s">
        <v>106</v>
      </c>
      <c r="C48" s="50" t="s">
        <v>164</v>
      </c>
      <c r="D48" s="52"/>
      <c r="E48" s="64">
        <f t="shared" si="12"/>
        <v>31.3</v>
      </c>
      <c r="F48" s="64">
        <f t="shared" si="13"/>
        <v>9.4</v>
      </c>
      <c r="G48" s="64">
        <f>SUM(G49:G50)</f>
        <v>0</v>
      </c>
      <c r="H48" s="64">
        <f>SUM(H49:H50)</f>
        <v>9.4</v>
      </c>
      <c r="I48" s="64">
        <f>SUM(I49:I50)</f>
        <v>0</v>
      </c>
      <c r="J48" s="64">
        <f>SUM(J49:J50)</f>
        <v>0</v>
      </c>
      <c r="K48" s="64">
        <f t="shared" si="10"/>
        <v>9.4</v>
      </c>
      <c r="L48" s="64">
        <f t="shared" si="2"/>
        <v>7.3</v>
      </c>
      <c r="M48" s="64">
        <f>SUM(M49:M50)</f>
        <v>0</v>
      </c>
      <c r="N48" s="64">
        <f>SUM(N49:N50)</f>
        <v>7.3</v>
      </c>
      <c r="O48" s="64">
        <f>SUM(O49:O50)</f>
        <v>0</v>
      </c>
      <c r="P48" s="64">
        <f>SUM(P49:P50)</f>
        <v>0</v>
      </c>
      <c r="Q48" s="64">
        <f>L48+O48+P48</f>
        <v>7.3</v>
      </c>
      <c r="R48" s="64">
        <f t="shared" si="4"/>
        <v>7.3</v>
      </c>
      <c r="S48" s="64">
        <f>SUM(S49:S50)</f>
        <v>0</v>
      </c>
      <c r="T48" s="64">
        <f>SUM(T49:T50)</f>
        <v>7.3</v>
      </c>
      <c r="U48" s="64">
        <f>SUM(U49:U50)</f>
        <v>0</v>
      </c>
      <c r="V48" s="64">
        <f>SUM(V49:V50)</f>
        <v>0</v>
      </c>
      <c r="W48" s="64">
        <f>R48+U48+V48</f>
        <v>7.3</v>
      </c>
      <c r="X48" s="64">
        <f aca="true" t="shared" si="14" ref="X48:X54">SUM(Y48:Z48)</f>
        <v>7.3</v>
      </c>
      <c r="Y48" s="64">
        <f>SUM(Y49:Y50)</f>
        <v>0</v>
      </c>
      <c r="Z48" s="64">
        <f>SUM(Z49:Z50)</f>
        <v>7.3</v>
      </c>
      <c r="AA48" s="64">
        <f>SUM(AA49:AA50)</f>
        <v>0</v>
      </c>
      <c r="AB48" s="64">
        <f>SUM(AB49:AB50)</f>
        <v>0</v>
      </c>
      <c r="AC48" s="64">
        <f aca="true" t="shared" si="15" ref="AC48:AC54">X48+AA48+AB48</f>
        <v>7.3</v>
      </c>
    </row>
    <row r="49" spans="1:29" s="59" customFormat="1" ht="54.75" customHeight="1" hidden="1">
      <c r="A49" s="55" t="s">
        <v>149</v>
      </c>
      <c r="B49" s="56"/>
      <c r="C49" s="57"/>
      <c r="D49" s="58"/>
      <c r="E49" s="65">
        <f t="shared" si="12"/>
        <v>0</v>
      </c>
      <c r="F49" s="66">
        <f t="shared" si="13"/>
        <v>0</v>
      </c>
      <c r="G49" s="65"/>
      <c r="H49" s="65"/>
      <c r="I49" s="65"/>
      <c r="J49" s="65"/>
      <c r="K49" s="66">
        <f t="shared" si="10"/>
        <v>0</v>
      </c>
      <c r="L49" s="66">
        <f>SUM(M49:N49)</f>
        <v>0</v>
      </c>
      <c r="M49" s="65"/>
      <c r="N49" s="65"/>
      <c r="O49" s="65"/>
      <c r="P49" s="65"/>
      <c r="Q49" s="66">
        <f>L49+O49+P49</f>
        <v>0</v>
      </c>
      <c r="R49" s="66">
        <f>SUM(S49:T49)</f>
        <v>0</v>
      </c>
      <c r="S49" s="65"/>
      <c r="T49" s="65"/>
      <c r="U49" s="65"/>
      <c r="V49" s="65"/>
      <c r="W49" s="66">
        <f>R49+U49+V49</f>
        <v>0</v>
      </c>
      <c r="X49" s="66">
        <f>SUM(Y49:Z49)</f>
        <v>0</v>
      </c>
      <c r="Y49" s="65"/>
      <c r="Z49" s="65"/>
      <c r="AA49" s="65"/>
      <c r="AB49" s="65"/>
      <c r="AC49" s="66">
        <f>X49+AA49+AB49</f>
        <v>0</v>
      </c>
    </row>
    <row r="50" spans="1:29" ht="46.5" customHeight="1">
      <c r="A50" s="49" t="s">
        <v>151</v>
      </c>
      <c r="B50" s="40" t="s">
        <v>107</v>
      </c>
      <c r="C50" s="39"/>
      <c r="D50" s="41" t="s">
        <v>122</v>
      </c>
      <c r="E50" s="65">
        <f t="shared" si="7"/>
        <v>31.3</v>
      </c>
      <c r="F50" s="66">
        <f t="shared" si="13"/>
        <v>9.4</v>
      </c>
      <c r="G50" s="66"/>
      <c r="H50" s="66">
        <v>9.4</v>
      </c>
      <c r="I50" s="66"/>
      <c r="J50" s="66"/>
      <c r="K50" s="66">
        <f t="shared" si="10"/>
        <v>9.4</v>
      </c>
      <c r="L50" s="66">
        <f t="shared" si="2"/>
        <v>7.3</v>
      </c>
      <c r="M50" s="66"/>
      <c r="N50" s="66">
        <v>7.3</v>
      </c>
      <c r="O50" s="66"/>
      <c r="P50" s="66"/>
      <c r="Q50" s="66">
        <f t="shared" si="3"/>
        <v>7.3</v>
      </c>
      <c r="R50" s="66">
        <f t="shared" si="4"/>
        <v>7.3</v>
      </c>
      <c r="S50" s="66"/>
      <c r="T50" s="66">
        <v>7.3</v>
      </c>
      <c r="U50" s="66"/>
      <c r="V50" s="66"/>
      <c r="W50" s="66">
        <f t="shared" si="5"/>
        <v>7.3</v>
      </c>
      <c r="X50" s="66">
        <f t="shared" si="14"/>
        <v>7.3</v>
      </c>
      <c r="Y50" s="66"/>
      <c r="Z50" s="66">
        <v>7.3</v>
      </c>
      <c r="AA50" s="66"/>
      <c r="AB50" s="66"/>
      <c r="AC50" s="66">
        <f t="shared" si="15"/>
        <v>7.3</v>
      </c>
    </row>
    <row r="51" spans="1:29" ht="66" customHeight="1">
      <c r="A51" s="53" t="s">
        <v>181</v>
      </c>
      <c r="B51" s="51" t="s">
        <v>108</v>
      </c>
      <c r="C51" s="50" t="s">
        <v>165</v>
      </c>
      <c r="D51" s="52"/>
      <c r="E51" s="64">
        <f t="shared" si="7"/>
        <v>184.8</v>
      </c>
      <c r="F51" s="64">
        <f t="shared" si="1"/>
        <v>46.2</v>
      </c>
      <c r="G51" s="64">
        <f>G52</f>
        <v>46.2</v>
      </c>
      <c r="H51" s="64"/>
      <c r="I51" s="64"/>
      <c r="J51" s="64"/>
      <c r="K51" s="64">
        <f t="shared" si="8"/>
        <v>46.2</v>
      </c>
      <c r="L51" s="64">
        <f>SUM(M51:N51)</f>
        <v>46.2</v>
      </c>
      <c r="M51" s="64">
        <f>M52</f>
        <v>46.2</v>
      </c>
      <c r="N51" s="64"/>
      <c r="O51" s="64"/>
      <c r="P51" s="64"/>
      <c r="Q51" s="64">
        <f t="shared" si="3"/>
        <v>46.2</v>
      </c>
      <c r="R51" s="64">
        <f t="shared" si="4"/>
        <v>46.2</v>
      </c>
      <c r="S51" s="64">
        <f>S52</f>
        <v>46.2</v>
      </c>
      <c r="T51" s="64"/>
      <c r="U51" s="64"/>
      <c r="V51" s="64"/>
      <c r="W51" s="64">
        <f t="shared" si="5"/>
        <v>46.2</v>
      </c>
      <c r="X51" s="64">
        <f t="shared" si="14"/>
        <v>46.2</v>
      </c>
      <c r="Y51" s="64">
        <f>Y52</f>
        <v>46.2</v>
      </c>
      <c r="Z51" s="64"/>
      <c r="AA51" s="64"/>
      <c r="AB51" s="64"/>
      <c r="AC51" s="64">
        <f t="shared" si="15"/>
        <v>46.2</v>
      </c>
    </row>
    <row r="52" spans="1:29" ht="71.25" customHeight="1">
      <c r="A52" s="49" t="s">
        <v>152</v>
      </c>
      <c r="B52" s="40" t="s">
        <v>109</v>
      </c>
      <c r="C52" s="39"/>
      <c r="D52" s="41" t="s">
        <v>122</v>
      </c>
      <c r="E52" s="65">
        <f t="shared" si="7"/>
        <v>184.8</v>
      </c>
      <c r="F52" s="66">
        <f t="shared" si="1"/>
        <v>46.2</v>
      </c>
      <c r="G52" s="66">
        <v>46.2</v>
      </c>
      <c r="H52" s="66"/>
      <c r="I52" s="66"/>
      <c r="J52" s="66"/>
      <c r="K52" s="66">
        <f t="shared" si="8"/>
        <v>46.2</v>
      </c>
      <c r="L52" s="66">
        <f t="shared" si="2"/>
        <v>46.2</v>
      </c>
      <c r="M52" s="66">
        <v>46.2</v>
      </c>
      <c r="N52" s="66"/>
      <c r="O52" s="66"/>
      <c r="P52" s="66"/>
      <c r="Q52" s="66">
        <f t="shared" si="3"/>
        <v>46.2</v>
      </c>
      <c r="R52" s="66">
        <f t="shared" si="4"/>
        <v>46.2</v>
      </c>
      <c r="S52" s="66">
        <v>46.2</v>
      </c>
      <c r="T52" s="66"/>
      <c r="U52" s="66"/>
      <c r="V52" s="66"/>
      <c r="W52" s="66">
        <f t="shared" si="5"/>
        <v>46.2</v>
      </c>
      <c r="X52" s="66">
        <f t="shared" si="14"/>
        <v>46.2</v>
      </c>
      <c r="Y52" s="66">
        <v>46.2</v>
      </c>
      <c r="Z52" s="66"/>
      <c r="AA52" s="66"/>
      <c r="AB52" s="66"/>
      <c r="AC52" s="66">
        <f t="shared" si="15"/>
        <v>46.2</v>
      </c>
    </row>
    <row r="53" spans="1:29" ht="113.25" customHeight="1">
      <c r="A53" s="34" t="s">
        <v>153</v>
      </c>
      <c r="B53" s="32" t="s">
        <v>110</v>
      </c>
      <c r="C53" s="35" t="s">
        <v>166</v>
      </c>
      <c r="D53" s="34"/>
      <c r="E53" s="69">
        <f t="shared" si="7"/>
        <v>10468</v>
      </c>
      <c r="F53" s="63">
        <f t="shared" si="1"/>
        <v>500</v>
      </c>
      <c r="G53" s="63">
        <f>SUM(G54)</f>
        <v>500</v>
      </c>
      <c r="H53" s="63">
        <f>SUM(H54)</f>
        <v>0</v>
      </c>
      <c r="I53" s="63">
        <f>SUM(I54)</f>
        <v>0</v>
      </c>
      <c r="J53" s="63">
        <f>SUM(J54)</f>
        <v>0</v>
      </c>
      <c r="K53" s="63">
        <f t="shared" si="8"/>
        <v>500</v>
      </c>
      <c r="L53" s="63">
        <f t="shared" si="2"/>
        <v>500</v>
      </c>
      <c r="M53" s="63">
        <f>SUM(M54)</f>
        <v>500</v>
      </c>
      <c r="N53" s="63">
        <f>SUM(N54)</f>
        <v>0</v>
      </c>
      <c r="O53" s="63">
        <f>SUM(O54)</f>
        <v>0</v>
      </c>
      <c r="P53" s="63">
        <f>SUM(P54)</f>
        <v>1500</v>
      </c>
      <c r="Q53" s="63">
        <f t="shared" si="3"/>
        <v>2000</v>
      </c>
      <c r="R53" s="63">
        <f t="shared" si="4"/>
        <v>0</v>
      </c>
      <c r="S53" s="63">
        <f>SUM(S54)</f>
        <v>0</v>
      </c>
      <c r="T53" s="63">
        <f>SUM(T54)</f>
        <v>0</v>
      </c>
      <c r="U53" s="63">
        <f>SUM(U54)</f>
        <v>0</v>
      </c>
      <c r="V53" s="63">
        <f>SUM(V54)</f>
        <v>0</v>
      </c>
      <c r="W53" s="63">
        <f t="shared" si="5"/>
        <v>0</v>
      </c>
      <c r="X53" s="63">
        <f t="shared" si="14"/>
        <v>1992</v>
      </c>
      <c r="Y53" s="63">
        <f>SUM(Y54)</f>
        <v>1992</v>
      </c>
      <c r="Z53" s="63">
        <f>SUM(Z54)</f>
        <v>0</v>
      </c>
      <c r="AA53" s="63">
        <f>SUM(AA54)</f>
        <v>0</v>
      </c>
      <c r="AB53" s="63">
        <f>SUM(AB54)</f>
        <v>5976</v>
      </c>
      <c r="AC53" s="63">
        <f t="shared" si="15"/>
        <v>7968</v>
      </c>
    </row>
    <row r="54" spans="1:29" ht="112.5" customHeight="1">
      <c r="A54" s="53" t="s">
        <v>154</v>
      </c>
      <c r="B54" s="51" t="s">
        <v>111</v>
      </c>
      <c r="C54" s="50" t="s">
        <v>167</v>
      </c>
      <c r="D54" s="52" t="s">
        <v>122</v>
      </c>
      <c r="E54" s="64">
        <f t="shared" si="7"/>
        <v>10468</v>
      </c>
      <c r="F54" s="64">
        <f>SUM(G54:H54)</f>
        <v>500</v>
      </c>
      <c r="G54" s="64">
        <v>500</v>
      </c>
      <c r="H54" s="64"/>
      <c r="I54" s="64"/>
      <c r="J54" s="64"/>
      <c r="K54" s="64">
        <f t="shared" si="8"/>
        <v>500</v>
      </c>
      <c r="L54" s="64">
        <f t="shared" si="2"/>
        <v>500</v>
      </c>
      <c r="M54" s="64">
        <v>500</v>
      </c>
      <c r="N54" s="64"/>
      <c r="O54" s="64"/>
      <c r="P54" s="64">
        <v>1500</v>
      </c>
      <c r="Q54" s="64">
        <f t="shared" si="3"/>
        <v>2000</v>
      </c>
      <c r="R54" s="64">
        <f t="shared" si="4"/>
        <v>0</v>
      </c>
      <c r="S54" s="64"/>
      <c r="T54" s="64"/>
      <c r="U54" s="64"/>
      <c r="V54" s="64"/>
      <c r="W54" s="64">
        <f t="shared" si="5"/>
        <v>0</v>
      </c>
      <c r="X54" s="64">
        <f t="shared" si="14"/>
        <v>1992</v>
      </c>
      <c r="Y54" s="64">
        <v>1992</v>
      </c>
      <c r="Z54" s="64"/>
      <c r="AA54" s="64"/>
      <c r="AB54" s="64">
        <v>5976</v>
      </c>
      <c r="AC54" s="64">
        <f t="shared" si="15"/>
        <v>7968</v>
      </c>
    </row>
    <row r="55" spans="1:29" ht="24" customHeight="1">
      <c r="A55" s="83" t="s">
        <v>119</v>
      </c>
      <c r="B55" s="84"/>
      <c r="C55" s="84"/>
      <c r="D55" s="85"/>
      <c r="E55" s="67">
        <f t="shared" si="7"/>
        <v>14948.5</v>
      </c>
      <c r="F55" s="63">
        <f aca="true" t="shared" si="16" ref="F55:AC55">F19+F30+F44+F53</f>
        <v>1703</v>
      </c>
      <c r="G55" s="63">
        <f t="shared" si="16"/>
        <v>1280.2</v>
      </c>
      <c r="H55" s="63">
        <f t="shared" si="16"/>
        <v>422.8</v>
      </c>
      <c r="I55" s="63">
        <f t="shared" si="16"/>
        <v>0</v>
      </c>
      <c r="J55" s="63">
        <f t="shared" si="16"/>
        <v>0</v>
      </c>
      <c r="K55" s="63">
        <f t="shared" si="16"/>
        <v>1703</v>
      </c>
      <c r="L55" s="63">
        <f t="shared" si="16"/>
        <v>1992.5</v>
      </c>
      <c r="M55" s="63">
        <f t="shared" si="16"/>
        <v>1246.3000000000002</v>
      </c>
      <c r="N55" s="63">
        <f t="shared" si="16"/>
        <v>746.1999999999999</v>
      </c>
      <c r="O55" s="63">
        <f t="shared" si="16"/>
        <v>0</v>
      </c>
      <c r="P55" s="63">
        <f t="shared" si="16"/>
        <v>1500</v>
      </c>
      <c r="Q55" s="63">
        <f t="shared" si="16"/>
        <v>3492.5</v>
      </c>
      <c r="R55" s="63">
        <f t="shared" si="16"/>
        <v>892.5</v>
      </c>
      <c r="S55" s="63">
        <f t="shared" si="16"/>
        <v>746.3000000000001</v>
      </c>
      <c r="T55" s="63">
        <f t="shared" si="16"/>
        <v>146.20000000000002</v>
      </c>
      <c r="U55" s="63">
        <f t="shared" si="16"/>
        <v>0</v>
      </c>
      <c r="V55" s="63">
        <f t="shared" si="16"/>
        <v>0</v>
      </c>
      <c r="W55" s="63">
        <f t="shared" si="16"/>
        <v>892.5</v>
      </c>
      <c r="X55" s="63">
        <f t="shared" si="16"/>
        <v>2884.5</v>
      </c>
      <c r="Y55" s="63">
        <f t="shared" si="16"/>
        <v>2738.3</v>
      </c>
      <c r="Z55" s="63">
        <f t="shared" si="16"/>
        <v>146.20000000000002</v>
      </c>
      <c r="AA55" s="63">
        <f t="shared" si="16"/>
        <v>0</v>
      </c>
      <c r="AB55" s="63">
        <f t="shared" si="16"/>
        <v>5976</v>
      </c>
      <c r="AC55" s="63">
        <f t="shared" si="16"/>
        <v>8860.5</v>
      </c>
    </row>
  </sheetData>
  <sheetProtection/>
  <mergeCells count="53">
    <mergeCell ref="A55:D55"/>
    <mergeCell ref="F14:F16"/>
    <mergeCell ref="B5:B16"/>
    <mergeCell ref="F5:K7"/>
    <mergeCell ref="G15:G16"/>
    <mergeCell ref="A5:A16"/>
    <mergeCell ref="C5:C16"/>
    <mergeCell ref="D5:D16"/>
    <mergeCell ref="I10:I16"/>
    <mergeCell ref="H15:H16"/>
    <mergeCell ref="E15:E16"/>
    <mergeCell ref="G14:H14"/>
    <mergeCell ref="L14:L16"/>
    <mergeCell ref="K15:K16"/>
    <mergeCell ref="J10:J16"/>
    <mergeCell ref="K10:K14"/>
    <mergeCell ref="O10:O16"/>
    <mergeCell ref="N15:N16"/>
    <mergeCell ref="S15:S16"/>
    <mergeCell ref="R10:T13"/>
    <mergeCell ref="P10:P16"/>
    <mergeCell ref="M14:N14"/>
    <mergeCell ref="Q10:Q14"/>
    <mergeCell ref="T15:T16"/>
    <mergeCell ref="Q15:Q16"/>
    <mergeCell ref="L10:N13"/>
    <mergeCell ref="Z15:Z16"/>
    <mergeCell ref="C3:S3"/>
    <mergeCell ref="R5:W7"/>
    <mergeCell ref="L5:Q7"/>
    <mergeCell ref="E5:E14"/>
    <mergeCell ref="F8:K9"/>
    <mergeCell ref="L8:Q9"/>
    <mergeCell ref="R14:R16"/>
    <mergeCell ref="F10:H13"/>
    <mergeCell ref="M15:M16"/>
    <mergeCell ref="Y15:Y16"/>
    <mergeCell ref="V10:V16"/>
    <mergeCell ref="R8:W9"/>
    <mergeCell ref="U10:U16"/>
    <mergeCell ref="S14:T14"/>
    <mergeCell ref="W10:W14"/>
    <mergeCell ref="W15:W16"/>
    <mergeCell ref="AC15:AC16"/>
    <mergeCell ref="X1:AC1"/>
    <mergeCell ref="X5:AC7"/>
    <mergeCell ref="X8:AC9"/>
    <mergeCell ref="X10:Z13"/>
    <mergeCell ref="AA10:AA16"/>
    <mergeCell ref="AB10:AB16"/>
    <mergeCell ref="AC10:AC14"/>
    <mergeCell ref="X14:X16"/>
    <mergeCell ref="Y14:Z14"/>
  </mergeCells>
  <printOptions/>
  <pageMargins left="0.03937007874015748" right="0" top="0" bottom="0.1968503937007874" header="0.31496062992125984" footer="0.31496062992125984"/>
  <pageSetup fitToHeight="0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3"/>
  <sheetViews>
    <sheetView zoomScale="130" zoomScaleNormal="130" zoomScalePageLayoutView="0" workbookViewId="0" topLeftCell="A4">
      <selection activeCell="D8" sqref="D8"/>
    </sheetView>
  </sheetViews>
  <sheetFormatPr defaultColWidth="9.140625" defaultRowHeight="15"/>
  <cols>
    <col min="1" max="1" width="7.28125" style="9" customWidth="1"/>
    <col min="2" max="2" width="53.28125" style="9" customWidth="1"/>
    <col min="3" max="3" width="7.140625" style="9" customWidth="1"/>
    <col min="4" max="9" width="12.7109375" style="9" customWidth="1"/>
    <col min="10" max="10" width="17.00390625" style="9" customWidth="1"/>
    <col min="11" max="11" width="15.28125" style="9" customWidth="1"/>
    <col min="12" max="12" width="16.00390625" style="9" customWidth="1"/>
    <col min="13" max="13" width="17.421875" style="9" customWidth="1"/>
    <col min="14" max="14" width="13.8515625" style="11" customWidth="1"/>
    <col min="15" max="15" width="24.140625" style="11" customWidth="1"/>
    <col min="16" max="16" width="40.28125" style="11" customWidth="1"/>
    <col min="17" max="17" width="5.00390625" style="11" customWidth="1"/>
    <col min="18" max="18" width="14.00390625" style="11" customWidth="1"/>
    <col min="19" max="22" width="9.140625" style="11" customWidth="1"/>
    <col min="23" max="16384" width="9.140625" style="9" customWidth="1"/>
  </cols>
  <sheetData>
    <row r="2" spans="7:16" ht="150.75" customHeight="1">
      <c r="G2" s="10"/>
      <c r="H2" s="10"/>
      <c r="I2" s="10"/>
      <c r="P2" s="29" t="s">
        <v>88</v>
      </c>
    </row>
    <row r="3" spans="3:10" ht="12.75" customHeight="1">
      <c r="C3" s="12"/>
      <c r="D3" s="12"/>
      <c r="E3" s="12"/>
      <c r="F3" s="12"/>
      <c r="G3" s="12"/>
      <c r="H3" s="12"/>
      <c r="I3" s="12"/>
      <c r="J3" s="12"/>
    </row>
    <row r="4" spans="2:14" ht="33.75" customHeight="1">
      <c r="B4" s="95" t="s">
        <v>43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0" ht="15.75">
      <c r="B5" s="12"/>
      <c r="C5" s="12"/>
      <c r="D5" s="12"/>
      <c r="E5" s="12"/>
      <c r="F5" s="12"/>
      <c r="G5" s="12"/>
      <c r="H5" s="12"/>
      <c r="I5" s="12"/>
      <c r="J5" s="12"/>
    </row>
    <row r="6" spans="1:24" s="16" customFormat="1" ht="54.75" customHeight="1">
      <c r="A6" s="90" t="s">
        <v>18</v>
      </c>
      <c r="B6" s="90" t="s">
        <v>19</v>
      </c>
      <c r="C6" s="90" t="s">
        <v>20</v>
      </c>
      <c r="D6" s="96" t="s">
        <v>37</v>
      </c>
      <c r="E6" s="97"/>
      <c r="F6" s="97"/>
      <c r="G6" s="97"/>
      <c r="H6" s="97"/>
      <c r="I6" s="98"/>
      <c r="J6" s="90" t="s">
        <v>21</v>
      </c>
      <c r="K6" s="91"/>
      <c r="L6" s="91"/>
      <c r="M6" s="90" t="s">
        <v>41</v>
      </c>
      <c r="N6" s="90" t="s">
        <v>22</v>
      </c>
      <c r="O6" s="90" t="s">
        <v>23</v>
      </c>
      <c r="P6" s="90" t="s">
        <v>24</v>
      </c>
      <c r="Q6" s="15"/>
      <c r="R6" s="15"/>
      <c r="S6" s="15"/>
      <c r="T6" s="15"/>
      <c r="U6" s="15"/>
      <c r="V6" s="15"/>
      <c r="W6" s="15"/>
      <c r="X6" s="15"/>
    </row>
    <row r="7" spans="1:24" s="16" customFormat="1" ht="36" customHeight="1">
      <c r="A7" s="91"/>
      <c r="B7" s="91"/>
      <c r="C7" s="91"/>
      <c r="D7" s="91" t="s">
        <v>38</v>
      </c>
      <c r="E7" s="91"/>
      <c r="F7" s="91" t="s">
        <v>36</v>
      </c>
      <c r="G7" s="91"/>
      <c r="H7" s="91" t="s">
        <v>39</v>
      </c>
      <c r="I7" s="91"/>
      <c r="J7" s="13">
        <v>2015</v>
      </c>
      <c r="K7" s="13">
        <v>2016</v>
      </c>
      <c r="L7" s="13">
        <v>2017</v>
      </c>
      <c r="M7" s="91"/>
      <c r="N7" s="91"/>
      <c r="O7" s="91"/>
      <c r="P7" s="91"/>
      <c r="Q7" s="15"/>
      <c r="R7" s="15"/>
      <c r="S7" s="15"/>
      <c r="T7" s="15"/>
      <c r="U7" s="15"/>
      <c r="V7" s="15"/>
      <c r="W7" s="15"/>
      <c r="X7" s="15"/>
    </row>
    <row r="8" spans="1:24" s="16" customFormat="1" ht="15" customHeight="1">
      <c r="A8" s="91"/>
      <c r="B8" s="91"/>
      <c r="C8" s="91"/>
      <c r="D8" s="14" t="s">
        <v>25</v>
      </c>
      <c r="E8" s="14" t="s">
        <v>26</v>
      </c>
      <c r="F8" s="14" t="s">
        <v>25</v>
      </c>
      <c r="G8" s="14" t="s">
        <v>26</v>
      </c>
      <c r="H8" s="14" t="s">
        <v>25</v>
      </c>
      <c r="I8" s="14" t="s">
        <v>40</v>
      </c>
      <c r="J8" s="91" t="s">
        <v>25</v>
      </c>
      <c r="K8" s="91"/>
      <c r="L8" s="91"/>
      <c r="M8" s="91"/>
      <c r="N8" s="91"/>
      <c r="O8" s="91"/>
      <c r="P8" s="91"/>
      <c r="Q8" s="15"/>
      <c r="R8" s="15"/>
      <c r="S8" s="15"/>
      <c r="T8" s="15"/>
      <c r="U8" s="15"/>
      <c r="V8" s="15"/>
      <c r="W8" s="15"/>
      <c r="X8" s="15"/>
    </row>
    <row r="9" spans="1:16" ht="15.75">
      <c r="A9" s="17" t="s">
        <v>44</v>
      </c>
      <c r="B9" s="92" t="s">
        <v>42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16" ht="36" customHeight="1">
      <c r="A10" s="17" t="s">
        <v>30</v>
      </c>
      <c r="B10" s="87" t="s">
        <v>45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ht="70.5" customHeight="1">
      <c r="A11" s="17" t="s">
        <v>46</v>
      </c>
      <c r="B11" s="23" t="s">
        <v>47</v>
      </c>
      <c r="C11" s="24" t="s">
        <v>48</v>
      </c>
      <c r="D11" s="25"/>
      <c r="E11" s="25"/>
      <c r="F11" s="25"/>
      <c r="G11" s="25"/>
      <c r="H11" s="25"/>
      <c r="I11" s="25"/>
      <c r="J11" s="25">
        <v>1</v>
      </c>
      <c r="K11" s="25">
        <v>1</v>
      </c>
      <c r="L11" s="25">
        <v>1</v>
      </c>
      <c r="M11" s="26">
        <v>0.5</v>
      </c>
      <c r="N11" s="27" t="s">
        <v>28</v>
      </c>
      <c r="O11" s="27" t="s">
        <v>49</v>
      </c>
      <c r="P11" s="27" t="s">
        <v>50</v>
      </c>
    </row>
    <row r="12" spans="1:16" ht="75">
      <c r="A12" s="17" t="s">
        <v>51</v>
      </c>
      <c r="B12" s="23" t="s">
        <v>53</v>
      </c>
      <c r="C12" s="24" t="s">
        <v>48</v>
      </c>
      <c r="D12" s="27"/>
      <c r="E12" s="27"/>
      <c r="F12" s="27"/>
      <c r="G12" s="27"/>
      <c r="H12" s="27"/>
      <c r="I12" s="27"/>
      <c r="J12" s="25">
        <v>1</v>
      </c>
      <c r="K12" s="25">
        <v>1</v>
      </c>
      <c r="L12" s="25">
        <v>1</v>
      </c>
      <c r="M12" s="26">
        <v>0.5</v>
      </c>
      <c r="N12" s="27" t="s">
        <v>28</v>
      </c>
      <c r="O12" s="27" t="s">
        <v>52</v>
      </c>
      <c r="P12" s="27" t="s">
        <v>50</v>
      </c>
    </row>
    <row r="13" spans="1:16" ht="33.75" customHeight="1">
      <c r="A13" s="17" t="s">
        <v>54</v>
      </c>
      <c r="B13" s="87" t="s">
        <v>55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1:16" ht="18.75">
      <c r="A14" s="17" t="s">
        <v>31</v>
      </c>
      <c r="B14" s="87" t="s">
        <v>56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</row>
    <row r="15" spans="1:16" ht="156" customHeight="1">
      <c r="A15" s="17" t="s">
        <v>57</v>
      </c>
      <c r="B15" s="20" t="s">
        <v>58</v>
      </c>
      <c r="C15" s="17" t="s">
        <v>27</v>
      </c>
      <c r="D15" s="22"/>
      <c r="E15" s="22"/>
      <c r="F15" s="22"/>
      <c r="G15" s="22"/>
      <c r="H15" s="22"/>
      <c r="I15" s="22"/>
      <c r="J15" s="21" t="s">
        <v>59</v>
      </c>
      <c r="K15" s="21" t="s">
        <v>60</v>
      </c>
      <c r="L15" s="21" t="s">
        <v>61</v>
      </c>
      <c r="M15" s="18">
        <v>0.3</v>
      </c>
      <c r="N15" s="27" t="s">
        <v>28</v>
      </c>
      <c r="O15" s="27" t="s">
        <v>112</v>
      </c>
      <c r="P15" s="27" t="s">
        <v>50</v>
      </c>
    </row>
    <row r="16" spans="1:16" ht="127.5" customHeight="1">
      <c r="A16" s="17" t="s">
        <v>62</v>
      </c>
      <c r="B16" s="23" t="s">
        <v>63</v>
      </c>
      <c r="C16" s="17" t="s">
        <v>27</v>
      </c>
      <c r="D16" s="22"/>
      <c r="E16" s="22"/>
      <c r="F16" s="22"/>
      <c r="G16" s="22"/>
      <c r="H16" s="22"/>
      <c r="I16" s="22"/>
      <c r="J16" s="21" t="s">
        <v>64</v>
      </c>
      <c r="K16" s="21" t="s">
        <v>64</v>
      </c>
      <c r="L16" s="21" t="s">
        <v>64</v>
      </c>
      <c r="M16" s="18">
        <v>0.3</v>
      </c>
      <c r="N16" s="27" t="s">
        <v>28</v>
      </c>
      <c r="O16" s="27" t="s">
        <v>113</v>
      </c>
      <c r="P16" s="27" t="s">
        <v>50</v>
      </c>
    </row>
    <row r="17" spans="1:16" ht="112.5">
      <c r="A17" s="17" t="s">
        <v>66</v>
      </c>
      <c r="B17" s="23" t="s">
        <v>65</v>
      </c>
      <c r="C17" s="17" t="s">
        <v>27</v>
      </c>
      <c r="D17" s="22"/>
      <c r="E17" s="22"/>
      <c r="F17" s="22"/>
      <c r="G17" s="22"/>
      <c r="H17" s="22"/>
      <c r="I17" s="22"/>
      <c r="J17" s="21" t="s">
        <v>69</v>
      </c>
      <c r="K17" s="21" t="s">
        <v>70</v>
      </c>
      <c r="L17" s="21" t="s">
        <v>71</v>
      </c>
      <c r="M17" s="18">
        <v>0.2</v>
      </c>
      <c r="N17" s="27" t="s">
        <v>28</v>
      </c>
      <c r="O17" s="27" t="s">
        <v>114</v>
      </c>
      <c r="P17" s="27" t="s">
        <v>50</v>
      </c>
    </row>
    <row r="18" spans="1:16" ht="187.5">
      <c r="A18" s="17" t="s">
        <v>67</v>
      </c>
      <c r="B18" s="23" t="s">
        <v>68</v>
      </c>
      <c r="C18" s="17" t="s">
        <v>27</v>
      </c>
      <c r="D18" s="22"/>
      <c r="E18" s="22"/>
      <c r="F18" s="22"/>
      <c r="G18" s="22"/>
      <c r="H18" s="22"/>
      <c r="I18" s="22"/>
      <c r="J18" s="21" t="s">
        <v>72</v>
      </c>
      <c r="K18" s="21" t="s">
        <v>72</v>
      </c>
      <c r="L18" s="21" t="s">
        <v>72</v>
      </c>
      <c r="M18" s="18">
        <v>0.2</v>
      </c>
      <c r="N18" s="27" t="s">
        <v>73</v>
      </c>
      <c r="O18" s="27" t="s">
        <v>115</v>
      </c>
      <c r="P18" s="27" t="s">
        <v>74</v>
      </c>
    </row>
    <row r="19" spans="1:16" ht="18.75">
      <c r="A19" s="24" t="s">
        <v>75</v>
      </c>
      <c r="B19" s="87" t="s">
        <v>76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</row>
    <row r="20" spans="1:16" ht="18.75">
      <c r="A20" s="24" t="s">
        <v>77</v>
      </c>
      <c r="B20" s="87" t="s">
        <v>78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1:16" ht="168.75">
      <c r="A21" s="17" t="s">
        <v>79</v>
      </c>
      <c r="B21" s="23" t="s">
        <v>84</v>
      </c>
      <c r="C21" s="17" t="s">
        <v>27</v>
      </c>
      <c r="D21" s="22"/>
      <c r="E21" s="22"/>
      <c r="F21" s="22"/>
      <c r="G21" s="22"/>
      <c r="H21" s="22"/>
      <c r="I21" s="22"/>
      <c r="J21" s="21" t="s">
        <v>85</v>
      </c>
      <c r="K21" s="21" t="s">
        <v>85</v>
      </c>
      <c r="L21" s="21" t="s">
        <v>85</v>
      </c>
      <c r="M21" s="18">
        <v>0.3</v>
      </c>
      <c r="N21" s="27" t="s">
        <v>73</v>
      </c>
      <c r="O21" s="27" t="s">
        <v>116</v>
      </c>
      <c r="P21" s="27" t="s">
        <v>82</v>
      </c>
    </row>
    <row r="22" spans="1:16" ht="318.75">
      <c r="A22" s="17" t="s">
        <v>83</v>
      </c>
      <c r="B22" s="23" t="s">
        <v>80</v>
      </c>
      <c r="C22" s="17" t="s">
        <v>27</v>
      </c>
      <c r="D22" s="22"/>
      <c r="E22" s="22"/>
      <c r="F22" s="22"/>
      <c r="G22" s="22"/>
      <c r="H22" s="22"/>
      <c r="I22" s="22"/>
      <c r="J22" s="21" t="s">
        <v>81</v>
      </c>
      <c r="K22" s="21" t="s">
        <v>81</v>
      </c>
      <c r="L22" s="21" t="s">
        <v>81</v>
      </c>
      <c r="M22" s="18">
        <v>0.3</v>
      </c>
      <c r="N22" s="27" t="s">
        <v>73</v>
      </c>
      <c r="O22" s="27" t="s">
        <v>117</v>
      </c>
      <c r="P22" s="27" t="s">
        <v>82</v>
      </c>
    </row>
    <row r="23" spans="1:16" ht="131.25">
      <c r="A23" s="17" t="s">
        <v>86</v>
      </c>
      <c r="B23" s="23" t="s">
        <v>87</v>
      </c>
      <c r="C23" s="17" t="s">
        <v>27</v>
      </c>
      <c r="D23" s="22"/>
      <c r="E23" s="22"/>
      <c r="F23" s="22"/>
      <c r="G23" s="22"/>
      <c r="H23" s="22"/>
      <c r="I23" s="22"/>
      <c r="J23" s="21">
        <v>0</v>
      </c>
      <c r="K23" s="21">
        <v>0</v>
      </c>
      <c r="L23" s="21">
        <v>0</v>
      </c>
      <c r="M23" s="21">
        <v>0</v>
      </c>
      <c r="N23" s="27" t="s">
        <v>73</v>
      </c>
      <c r="O23" s="27" t="s">
        <v>118</v>
      </c>
      <c r="P23" s="27" t="s">
        <v>50</v>
      </c>
    </row>
  </sheetData>
  <sheetProtection/>
  <mergeCells count="20">
    <mergeCell ref="B19:P19"/>
    <mergeCell ref="B20:P20"/>
    <mergeCell ref="B4:N4"/>
    <mergeCell ref="A6:A8"/>
    <mergeCell ref="B6:B8"/>
    <mergeCell ref="C6:C8"/>
    <mergeCell ref="J6:L6"/>
    <mergeCell ref="M6:M8"/>
    <mergeCell ref="N6:N8"/>
    <mergeCell ref="D6:I6"/>
    <mergeCell ref="B13:P13"/>
    <mergeCell ref="B14:P14"/>
    <mergeCell ref="P6:P8"/>
    <mergeCell ref="D7:E7"/>
    <mergeCell ref="F7:G7"/>
    <mergeCell ref="J8:L8"/>
    <mergeCell ref="B9:P9"/>
    <mergeCell ref="H7:I7"/>
    <mergeCell ref="B10:P10"/>
    <mergeCell ref="O6:O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"Служба спасения"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gamov</dc:creator>
  <cp:keywords/>
  <dc:description/>
  <cp:lastModifiedBy>AKGP-UD-5-3</cp:lastModifiedBy>
  <cp:lastPrinted>2015-12-09T10:32:24Z</cp:lastPrinted>
  <dcterms:created xsi:type="dcterms:W3CDTF">2013-09-24T09:57:00Z</dcterms:created>
  <dcterms:modified xsi:type="dcterms:W3CDTF">2015-12-09T10:34:48Z</dcterms:modified>
  <cp:category/>
  <cp:version/>
  <cp:contentType/>
  <cp:contentStatus/>
</cp:coreProperties>
</file>