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1640" tabRatio="612" activeTab="0"/>
  </bookViews>
  <sheets>
    <sheet name="прил.2" sheetId="1" r:id="rId1"/>
    <sheet name="2016г" sheetId="2" r:id="rId2"/>
    <sheet name="2017г." sheetId="3" r:id="rId3"/>
    <sheet name="2018 г" sheetId="4" r:id="rId4"/>
    <sheet name="2019" sheetId="5" r:id="rId5"/>
  </sheets>
  <definedNames>
    <definedName name="_xlnm.Print_Titles" localSheetId="0">'прил.2'!$5:$17</definedName>
    <definedName name="_xlnm.Print_Area" localSheetId="0">'прил.2'!$A$1:$AV$47</definedName>
  </definedNames>
  <calcPr fullCalcOnLoad="1"/>
</workbook>
</file>

<file path=xl/sharedStrings.xml><?xml version="1.0" encoding="utf-8"?>
<sst xmlns="http://schemas.openxmlformats.org/spreadsheetml/2006/main" count="418" uniqueCount="143">
  <si>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</si>
  <si>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</si>
  <si>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</si>
  <si>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</si>
  <si>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</si>
  <si>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</si>
  <si>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всего</t>
  </si>
  <si>
    <t>в т.ч.</t>
  </si>
  <si>
    <t>БДО</t>
  </si>
  <si>
    <t>БПО</t>
  </si>
  <si>
    <t>ГРБС/Соисполнитель (участник)</t>
  </si>
  <si>
    <t>2017 год</t>
  </si>
  <si>
    <t>1.</t>
  </si>
  <si>
    <t>2.</t>
  </si>
  <si>
    <t>Общий  объем финансирования,  тыс. руб.</t>
  </si>
  <si>
    <t>1.1.</t>
  </si>
  <si>
    <t>1.2.</t>
  </si>
  <si>
    <t>1.3.</t>
  </si>
  <si>
    <t>2.1.</t>
  </si>
  <si>
    <t>Итого финансирования                   2015 год</t>
  </si>
  <si>
    <t>Итого финансирования                                        2016 год</t>
  </si>
  <si>
    <t>Итого финансирования                                        2017 год</t>
  </si>
  <si>
    <t>Всего</t>
  </si>
  <si>
    <t>Подпрограмма "Газификация Краснокамского городского поселения"</t>
  </si>
  <si>
    <t>Основное мероприятие "Проектирование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</si>
  <si>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</si>
  <si>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</si>
  <si>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Подпрограмма "Капитальный ремонт и модернизация жилищного фонда"</t>
  </si>
  <si>
    <t xml:space="preserve">Подпрограмма "Строительство, реконструкция, капитальный ремонт объектов коммунальной инфраструктуры и дорожного хозяйства" </t>
  </si>
  <si>
    <t>Объем финансирования, тыс. руб. 2015год</t>
  </si>
  <si>
    <t>Объем финансирования, тыс. руб.2016год</t>
  </si>
  <si>
    <t>Объем финансирования, тыс. руб. 2017год</t>
  </si>
  <si>
    <t xml:space="preserve"> </t>
  </si>
  <si>
    <t xml:space="preserve"> внебюдж</t>
  </si>
  <si>
    <t>2.3</t>
  </si>
  <si>
    <t>Основное мероприятие "Получение разрешения на подключение ул. Циолковского,8 к существующим сетям  канализации"</t>
  </si>
  <si>
    <t>1.4</t>
  </si>
  <si>
    <t xml:space="preserve"> 1.5</t>
  </si>
  <si>
    <t>Основное мероприятие "Ремонт ШРП №12 в микрорайоне Ласьва г. Краснокамска</t>
  </si>
  <si>
    <t xml:space="preserve"> 1020104</t>
  </si>
  <si>
    <t>1030000</t>
  </si>
  <si>
    <t xml:space="preserve">            </t>
  </si>
  <si>
    <t xml:space="preserve"> Приложение 5 к муниципальной программе "Строительство, развитие, капитальный ремонт жилищного фонда и объектов коммунальной инфраструктуры и дорожного хозяйства"</t>
  </si>
  <si>
    <t xml:space="preserve"> ФБ</t>
  </si>
  <si>
    <t>3.</t>
  </si>
  <si>
    <t>3.1</t>
  </si>
  <si>
    <t>КБ</t>
  </si>
  <si>
    <t>Направление и объемы финансирования муниципальной программы  "Строительство, развитие, капитальный ремонт жилищного фонда и объектов коммунальной инфраструктуры и дорожного хозяйства"</t>
  </si>
  <si>
    <t>2.4</t>
  </si>
  <si>
    <t>Основное мероприятие "Обеспечение мероприятий по капитальному ремонту многоквартирных домов"</t>
  </si>
  <si>
    <t>1039601</t>
  </si>
  <si>
    <t>Основное мероприятие "Строительство системы водоотведения ул. Циолковского г. Краснокамска Пермского края"</t>
  </si>
  <si>
    <t>МКУ "Служба заказчика"</t>
  </si>
  <si>
    <t>Основное мероприятие "Устройство участка автомобильной дороги ул. 50 лет Октября"</t>
  </si>
  <si>
    <t>2018 год</t>
  </si>
  <si>
    <t>2.2</t>
  </si>
  <si>
    <t>Объем финансирования, тыс. руб. 2018год</t>
  </si>
  <si>
    <t>1.6</t>
  </si>
  <si>
    <t>Основное мероприятие "Строительство распределительного газопровода к жилым домам усадебной застройки микрорайона Ласьва г.Краснокамска"     (ул. Городская, дома №30, 32, 34, 36, 38)</t>
  </si>
  <si>
    <t>2019 год</t>
  </si>
  <si>
    <t>Итого финансирования                                        2018 год</t>
  </si>
  <si>
    <t>Итого финансирования                                        2019 год</t>
  </si>
  <si>
    <t>НО  "Фонд капитального ремонта общего имущества в МКД в Пермском крае", Администрация КГП</t>
  </si>
  <si>
    <t>Основное мероприятие "Проектирование и строительство участка автомобильной дороги ул. Суворова"</t>
  </si>
  <si>
    <t>№</t>
  </si>
  <si>
    <t>п/п</t>
  </si>
  <si>
    <t>Наименование</t>
  </si>
  <si>
    <t>мероприятия</t>
  </si>
  <si>
    <t>КОСГУ/</t>
  </si>
  <si>
    <t>ДопКР</t>
  </si>
  <si>
    <t>Соисполни-тели</t>
  </si>
  <si>
    <t>Ед.</t>
  </si>
  <si>
    <t>изм.</t>
  </si>
  <si>
    <t>В действующей редакции</t>
  </si>
  <si>
    <t>Корректировка,</t>
  </si>
  <si>
    <t>тыс. руб. (+/-)</t>
  </si>
  <si>
    <t>В новой редакции</t>
  </si>
  <si>
    <t>Коли-</t>
  </si>
  <si>
    <t>чество</t>
  </si>
  <si>
    <t>единиц</t>
  </si>
  <si>
    <t>Цена 1 единицы категории, руб.</t>
  </si>
  <si>
    <t>Общая сумма затрат по категории,</t>
  </si>
  <si>
    <t xml:space="preserve"> тыс. руб.</t>
  </si>
  <si>
    <t xml:space="preserve">Приложение 4
к Порядку разработки, утверждения
реализации и проведения оценки 
эффективности муниципальных программ
на территории Краснокамского городского поселения  
</t>
  </si>
  <si>
    <t>В том числе</t>
  </si>
  <si>
    <t>Основное мероприятие 1.6 "Проектирование и строительство системы теплоснабжения МКД  пер. Восточный,1,2.3,4 , ул. В. Кима,6</t>
  </si>
  <si>
    <t>Основное мероприятие 1.5 "Проектирование и строительство системы газоснабжения жилых домов по адресу: ул. Гагарина, 2а, 2б г.Краснокамска"</t>
  </si>
  <si>
    <t>ИТОГО по подпраграмме"Газификация Краснокамского городского поселения":</t>
  </si>
  <si>
    <t>ИТОГО:</t>
  </si>
  <si>
    <t>ИТОГО по подпраграмме"Строительство, реконструкция, капитальный ремонт объектов коммунальной инфраструктуры и дорожного хозяйства":</t>
  </si>
  <si>
    <t>%</t>
  </si>
  <si>
    <t xml:space="preserve">Основное мероприятие 1.1 "Проектирование и строительство распредилительного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</si>
  <si>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Основное мероприятие 1.3 "Проектирование и строительство объекта "Закольцовка системы газоснабжения ул. Калинина г.Краснокамска"</t>
  </si>
  <si>
    <t>Основное мероприятие 1.7 "Проектирование и строительство распределительного газопровода в микрорайоне Ново-Матросово г.Краснокамска Пермского края"</t>
  </si>
  <si>
    <t>Основное мероприятие 2.1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</si>
  <si>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Основное мероприятие 2.5 "Проектирование и строительство участка автомобильной дороги ул. Суворова"</t>
  </si>
  <si>
    <t>Основное мероприятие 2.6 "Устройство участка автомобильной дороги территории усадебной застройки в районе ул. Пушкина города Краснокамска"</t>
  </si>
  <si>
    <t>Х</t>
  </si>
  <si>
    <t>Сравнительный анализ Технико-экономического обоснования программных мероприятий МП "Строительство, разввитие, капитальный ремонт жилищного фонда и объектов коммунальной инфраструктуры и дорожного хозяйства"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год.</t>
  </si>
  <si>
    <t>Сравнительный анализ Технико-экономического обоснования программных мероприятий МП "Строительство, разввитие, капитальный ремонт жилищного фонда и объектов коммунальной инфраструктуры и дорожного хозяйства"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год.</t>
  </si>
  <si>
    <t>Сравнительный анализ Технико-экономического обоснования программных мероприятий МП "Строительство, разввитие, капитальный ремонт жилищного фонда и объектов коммунальной инфраструктуры и дорожного хозяйства"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год.</t>
  </si>
  <si>
    <t>км</t>
  </si>
  <si>
    <t>Сравнительный анализ Технико-экономического обоснования программных мероприятий МП "Строительство, разввитие, капитальный ремонт жилищного фонда и объектов коммунальной инфраструктуры и дорожного хозяйства"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год.</t>
  </si>
  <si>
    <t>2020 год</t>
  </si>
  <si>
    <t>Объем финансирования, тыс. руб. 2019год</t>
  </si>
  <si>
    <t>Объем финансирования, тыс. руб. 2020год</t>
  </si>
  <si>
    <t>Основное мероприятие  "Проектирование и строительство системы теплоснабжения МКД  пер. Восточный,1,2.3,4 , ул. В. Кима,6</t>
  </si>
  <si>
    <t>2.6</t>
  </si>
  <si>
    <t>Основное мероприятие "Строительство напорной сети канализации а г. Краснокамск, КНС-2, КНС-4, КНС-9"</t>
  </si>
  <si>
    <t>2.7</t>
  </si>
  <si>
    <t>2.9</t>
  </si>
  <si>
    <t>Основное мероприятие "Проектирование и строительство новой ливневой канализации г. Краснокамск, ул. Карла Либкнехта 17-21,  Д-400мм"</t>
  </si>
  <si>
    <t>2.11</t>
  </si>
  <si>
    <t>2.12</t>
  </si>
  <si>
    <t>2.13</t>
  </si>
  <si>
    <t>2.14</t>
  </si>
  <si>
    <t>(6+9+10+11)</t>
  </si>
  <si>
    <t>(13+16+17+18)</t>
  </si>
  <si>
    <t>(20+23+24+25)</t>
  </si>
  <si>
    <t>(27+30+31+32)</t>
  </si>
  <si>
    <t>(34+37+38+39)</t>
  </si>
  <si>
    <t>Итого финансирования                                        2020 год</t>
  </si>
  <si>
    <t>(41+44+45+46)</t>
  </si>
  <si>
    <t>(12+19+26+33+40+47)</t>
  </si>
  <si>
    <t>Основное мероприятие "Проектирование и ремонт самотечной канализации D = 1000 мм по ул. Каракулова, участок 2-3, протяженностью 80 м."</t>
  </si>
  <si>
    <t>Основное мероприятие "Проектирование подъездов к участкам, предоставленным для многодетных семей в районе ул. Пушкина  г. Краснокамска Пермского края"</t>
  </si>
  <si>
    <t>Проектирование подъездов к участкам, предоставленным для многодетных семей в мкр МЖК  г. Краснокамска Пермского края</t>
  </si>
  <si>
    <t>Основное мероприятие "Ремонт существующей системы ливневой канализации г. Краснокамска ул. Комарова 6, 4, 4а, 12, СОШ №3, Д-400 мм"</t>
  </si>
  <si>
    <t>Основное мероприятие "Ремонт существующей системы ливневой канализации г. Краснокамске, пр-кт Маяковского, д. 8, Д-400 мм"</t>
  </si>
  <si>
    <t>Основное мероприятие "Ремонт существующей системы ливневой канализации г. Краснокамска ул. Комарова 1- ул. Калинина, 17, Д-400 мм"</t>
  </si>
  <si>
    <t>Основное мероприятие "Ремонт системы водоснабжения и водоотведения МКД пер. Восточный 1, 2, 3, 4, ул. В. Кима, 6  г. Краснокамска"</t>
  </si>
  <si>
    <t>2.15</t>
  </si>
  <si>
    <t>Основное мероприятие: Проектирование улично-дорожной сети к участкам, предоставленным для многодетных семей в районе ул. Пушкина г. Краснокамска Пермского края</t>
  </si>
  <si>
    <t>2.5</t>
  </si>
  <si>
    <t>2.16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</si>
  <si>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</si>
  <si>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 xml:space="preserve"> 1.6</t>
  </si>
  <si>
    <t>1.7</t>
  </si>
  <si>
    <t>2.7.</t>
  </si>
  <si>
    <t>Основное мероприятие "Проектирование улично-дорожной сети к участкам, предоставленным для многодетных семей в районе "Запальта" г. Краснокамска Пермского края"</t>
  </si>
  <si>
    <t>Оснвоное мероприятие "Проектирование и строительство участка автомобильной дороги улицы 10-ой Пятилетки (от ул. Энтузиастов до ул. Февральская) г. Краснокамска с учетом организации сквера"</t>
  </si>
  <si>
    <t xml:space="preserve">Основное мероприятие "Проектирование и строительство распредилительного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</si>
  <si>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Основное мероприятие "Проектирование и строительство котельной для теплоснабжения многоквартирных домов ул. Циолковского 4, 8  г.Краснокамска Пермского края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</si>
</sst>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"/>
    <numFmt numFmtId="172" formatCode="0.000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171" fontId="0" fillId="0" borderId="10" xfId="0" applyNumberFormat="1" applyBorder="1" applyAlignment="1">
      <alignment/>
    </xf>
    <xf numFmtId="0" fontId="1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/>
    </xf>
    <xf numFmtId="171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1" fontId="11" fillId="34" borderId="10" xfId="0" applyNumberFormat="1" applyFont="1" applyFill="1" applyBorder="1" applyAlignment="1">
      <alignment horizontal="center" vertical="center" wrapText="1"/>
    </xf>
    <xf numFmtId="171" fontId="13" fillId="34" borderId="10" xfId="0" applyNumberFormat="1" applyFont="1" applyFill="1" applyBorder="1" applyAlignment="1">
      <alignment horizontal="center" vertical="center" wrapText="1"/>
    </xf>
    <xf numFmtId="171" fontId="14" fillId="34" borderId="10" xfId="0" applyNumberFormat="1" applyFont="1" applyFill="1" applyBorder="1" applyAlignment="1">
      <alignment horizontal="center" vertical="center" wrapText="1"/>
    </xf>
    <xf numFmtId="171" fontId="13" fillId="34" borderId="10" xfId="53" applyNumberFormat="1" applyFont="1" applyFill="1" applyBorder="1" applyAlignment="1">
      <alignment horizontal="center" vertical="center" wrapText="1"/>
      <protection/>
    </xf>
    <xf numFmtId="171" fontId="14" fillId="34" borderId="10" xfId="53" applyNumberFormat="1" applyFont="1" applyFill="1" applyBorder="1" applyAlignment="1">
      <alignment horizontal="center" vertical="center" wrapText="1"/>
      <protection/>
    </xf>
    <xf numFmtId="171" fontId="11" fillId="34" borderId="10" xfId="0" applyNumberFormat="1" applyFont="1" applyFill="1" applyBorder="1" applyAlignment="1">
      <alignment vertical="center"/>
    </xf>
    <xf numFmtId="49" fontId="11" fillId="34" borderId="1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1" fontId="13" fillId="34" borderId="15" xfId="53" applyNumberFormat="1" applyFont="1" applyFill="1" applyBorder="1" applyAlignment="1">
      <alignment horizontal="center" vertical="center" wrapText="1"/>
      <protection/>
    </xf>
    <xf numFmtId="171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171" fontId="6" fillId="34" borderId="16" xfId="0" applyNumberFormat="1" applyFont="1" applyFill="1" applyBorder="1" applyAlignment="1">
      <alignment horizontal="center" vertical="center" wrapText="1"/>
    </xf>
    <xf numFmtId="171" fontId="11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4" fillId="34" borderId="16" xfId="53" applyNumberFormat="1" applyFont="1" applyFill="1" applyBorder="1" applyAlignment="1">
      <alignment horizontal="center" vertical="center" wrapText="1"/>
      <protection/>
    </xf>
    <xf numFmtId="171" fontId="11" fillId="0" borderId="0" xfId="0" applyNumberFormat="1" applyFont="1" applyFill="1" applyAlignment="1">
      <alignment horizontal="center"/>
    </xf>
    <xf numFmtId="171" fontId="11" fillId="0" borderId="0" xfId="0" applyNumberFormat="1" applyFont="1" applyFill="1" applyAlignment="1">
      <alignment/>
    </xf>
    <xf numFmtId="0" fontId="11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47"/>
  <sheetViews>
    <sheetView tabSelected="1" view="pageBreakPreview" zoomScale="70" zoomScaleNormal="70" zoomScaleSheetLayoutView="70" zoomScalePageLayoutView="0" workbookViewId="0" topLeftCell="B1">
      <pane xSplit="3" ySplit="16" topLeftCell="Q29" activePane="bottomRight" state="frozen"/>
      <selection pane="topLeft" activeCell="B1" sqref="B1"/>
      <selection pane="topRight" activeCell="E1" sqref="E1"/>
      <selection pane="bottomLeft" activeCell="B17" sqref="B17"/>
      <selection pane="bottomRight" activeCell="AB1" sqref="AB1"/>
    </sheetView>
  </sheetViews>
  <sheetFormatPr defaultColWidth="9.140625" defaultRowHeight="15"/>
  <cols>
    <col min="1" max="1" width="9.140625" style="1" hidden="1" customWidth="1"/>
    <col min="2" max="2" width="8.8515625" style="1" customWidth="1"/>
    <col min="3" max="3" width="75.8515625" style="1" customWidth="1"/>
    <col min="4" max="4" width="10.00390625" style="1" hidden="1" customWidth="1"/>
    <col min="5" max="5" width="18.7109375" style="2" customWidth="1"/>
    <col min="6" max="6" width="16.421875" style="2" customWidth="1"/>
    <col min="7" max="7" width="8.8515625" style="2" customWidth="1"/>
    <col min="8" max="8" width="8.421875" style="2" customWidth="1"/>
    <col min="9" max="9" width="6.140625" style="2" customWidth="1"/>
    <col min="10" max="10" width="6.28125" style="2" customWidth="1"/>
    <col min="11" max="11" width="7.8515625" style="2" customWidth="1"/>
    <col min="12" max="12" width="5.28125" style="2" customWidth="1"/>
    <col min="13" max="13" width="9.8515625" style="2" customWidth="1"/>
    <col min="14" max="14" width="9.57421875" style="2" customWidth="1"/>
    <col min="15" max="15" width="9.421875" style="2" customWidth="1"/>
    <col min="16" max="16" width="6.140625" style="2" customWidth="1"/>
    <col min="17" max="17" width="9.7109375" style="2" customWidth="1"/>
    <col min="18" max="18" width="8.140625" style="2" customWidth="1"/>
    <col min="19" max="19" width="6.00390625" style="2" customWidth="1"/>
    <col min="20" max="20" width="9.57421875" style="2" customWidth="1"/>
    <col min="21" max="21" width="7.7109375" style="2" customWidth="1"/>
    <col min="22" max="22" width="7.00390625" style="2" customWidth="1"/>
    <col min="23" max="23" width="6.421875" style="2" customWidth="1"/>
    <col min="24" max="24" width="9.8515625" style="2" customWidth="1"/>
    <col min="25" max="25" width="6.140625" style="2" customWidth="1"/>
    <col min="26" max="26" width="5.8515625" style="2" customWidth="1"/>
    <col min="27" max="27" width="9.57421875" style="2" customWidth="1"/>
    <col min="28" max="28" width="9.57421875" style="1" customWidth="1"/>
    <col min="29" max="29" width="12.140625" style="1" customWidth="1"/>
    <col min="30" max="30" width="8.140625" style="1" hidden="1" customWidth="1"/>
    <col min="31" max="31" width="10.8515625" style="1" customWidth="1"/>
    <col min="32" max="32" width="10.28125" style="1" customWidth="1"/>
    <col min="33" max="33" width="5.7109375" style="1" customWidth="1"/>
    <col min="34" max="34" width="10.140625" style="1" customWidth="1"/>
    <col min="35" max="36" width="9.28125" style="1" customWidth="1"/>
    <col min="37" max="37" width="0.5625" style="1" hidden="1" customWidth="1"/>
    <col min="38" max="38" width="10.28125" style="1" customWidth="1"/>
    <col min="39" max="39" width="9.421875" style="1" customWidth="1"/>
    <col min="40" max="40" width="6.7109375" style="1" customWidth="1"/>
    <col min="41" max="41" width="10.8515625" style="1" customWidth="1"/>
    <col min="42" max="42" width="9.7109375" style="1" customWidth="1"/>
    <col min="43" max="43" width="9.140625" style="1" customWidth="1"/>
    <col min="44" max="44" width="0" style="1" hidden="1" customWidth="1"/>
    <col min="45" max="46" width="10.140625" style="1" customWidth="1"/>
    <col min="47" max="47" width="5.421875" style="1" customWidth="1"/>
    <col min="48" max="48" width="11.421875" style="1" customWidth="1"/>
    <col min="49" max="16384" width="9.140625" style="1" customWidth="1"/>
  </cols>
  <sheetData>
    <row r="1" spans="2:48" ht="63" customHeight="1">
      <c r="B1" s="25"/>
      <c r="C1" s="25"/>
      <c r="D1" s="25"/>
      <c r="E1" s="56"/>
      <c r="F1" s="55"/>
      <c r="G1" s="55"/>
      <c r="H1" s="55"/>
      <c r="I1" s="26"/>
      <c r="J1" s="26"/>
      <c r="K1" s="26"/>
      <c r="L1" s="26"/>
      <c r="M1" s="26"/>
      <c r="N1" s="26"/>
      <c r="O1" s="26"/>
      <c r="P1" s="26"/>
      <c r="Q1" s="26" t="s">
        <v>41</v>
      </c>
      <c r="R1" s="26"/>
      <c r="S1" s="26"/>
      <c r="T1" s="26" t="s">
        <v>32</v>
      </c>
      <c r="U1" s="73" t="s">
        <v>42</v>
      </c>
      <c r="V1" s="73"/>
      <c r="W1" s="73"/>
      <c r="X1" s="73"/>
      <c r="Y1" s="73"/>
      <c r="Z1" s="73"/>
      <c r="AA1" s="73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2:48" ht="3.75" customHeight="1">
      <c r="B2" s="25"/>
      <c r="C2" s="25"/>
      <c r="D2" s="25"/>
      <c r="E2" s="25"/>
      <c r="F2" s="26"/>
      <c r="G2" s="26"/>
      <c r="H2" s="2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2:48" ht="17.25" customHeight="1">
      <c r="B3" s="25"/>
      <c r="C3" s="25"/>
      <c r="D3" s="50" t="s">
        <v>47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27"/>
      <c r="AO3" s="27"/>
      <c r="AP3" s="27"/>
      <c r="AQ3" s="27"/>
      <c r="AR3" s="27"/>
      <c r="AS3" s="27"/>
      <c r="AT3" s="27"/>
      <c r="AU3" s="27"/>
      <c r="AV3" s="27"/>
    </row>
    <row r="4" spans="2:48" ht="9.75" customHeight="1">
      <c r="B4" s="27"/>
      <c r="C4" s="27"/>
      <c r="D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2:48" ht="12" customHeight="1">
      <c r="B5" s="60" t="s">
        <v>0</v>
      </c>
      <c r="C5" s="60" t="s">
        <v>1</v>
      </c>
      <c r="D5" s="60" t="s">
        <v>2</v>
      </c>
      <c r="E5" s="60" t="s">
        <v>10</v>
      </c>
      <c r="F5" s="57" t="s">
        <v>14</v>
      </c>
      <c r="G5" s="61" t="s">
        <v>3</v>
      </c>
      <c r="H5" s="61"/>
      <c r="I5" s="61"/>
      <c r="J5" s="61"/>
      <c r="K5" s="61"/>
      <c r="L5" s="61"/>
      <c r="M5" s="61"/>
      <c r="N5" s="61" t="s">
        <v>4</v>
      </c>
      <c r="O5" s="61"/>
      <c r="P5" s="61"/>
      <c r="Q5" s="61"/>
      <c r="R5" s="61"/>
      <c r="S5" s="61"/>
      <c r="T5" s="61"/>
      <c r="U5" s="61" t="s">
        <v>11</v>
      </c>
      <c r="V5" s="61"/>
      <c r="W5" s="61"/>
      <c r="X5" s="61"/>
      <c r="Y5" s="61"/>
      <c r="Z5" s="61"/>
      <c r="AA5" s="61"/>
      <c r="AB5" s="61" t="s">
        <v>54</v>
      </c>
      <c r="AC5" s="61"/>
      <c r="AD5" s="61"/>
      <c r="AE5" s="61"/>
      <c r="AF5" s="61"/>
      <c r="AG5" s="61"/>
      <c r="AH5" s="61"/>
      <c r="AI5" s="61" t="s">
        <v>59</v>
      </c>
      <c r="AJ5" s="61"/>
      <c r="AK5" s="61"/>
      <c r="AL5" s="61"/>
      <c r="AM5" s="61"/>
      <c r="AN5" s="61"/>
      <c r="AO5" s="61"/>
      <c r="AP5" s="61" t="s">
        <v>103</v>
      </c>
      <c r="AQ5" s="61"/>
      <c r="AR5" s="61"/>
      <c r="AS5" s="61"/>
      <c r="AT5" s="61"/>
      <c r="AU5" s="61"/>
      <c r="AV5" s="61"/>
    </row>
    <row r="6" spans="2:48" ht="3" customHeight="1" hidden="1">
      <c r="B6" s="60"/>
      <c r="C6" s="60"/>
      <c r="D6" s="60"/>
      <c r="E6" s="60"/>
      <c r="F6" s="68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2:48" ht="6.75" customHeight="1">
      <c r="B7" s="60"/>
      <c r="C7" s="60"/>
      <c r="D7" s="60"/>
      <c r="E7" s="60"/>
      <c r="F7" s="68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2:48" ht="5.25" customHeight="1">
      <c r="B8" s="60"/>
      <c r="C8" s="60"/>
      <c r="D8" s="60"/>
      <c r="E8" s="60"/>
      <c r="F8" s="68"/>
      <c r="G8" s="62" t="s">
        <v>29</v>
      </c>
      <c r="H8" s="63"/>
      <c r="I8" s="63"/>
      <c r="J8" s="63"/>
      <c r="K8" s="63"/>
      <c r="L8" s="63"/>
      <c r="M8" s="64"/>
      <c r="N8" s="62" t="s">
        <v>30</v>
      </c>
      <c r="O8" s="63"/>
      <c r="P8" s="63"/>
      <c r="Q8" s="63"/>
      <c r="R8" s="63"/>
      <c r="S8" s="63"/>
      <c r="T8" s="64"/>
      <c r="U8" s="62" t="s">
        <v>31</v>
      </c>
      <c r="V8" s="63"/>
      <c r="W8" s="63"/>
      <c r="X8" s="63"/>
      <c r="Y8" s="63"/>
      <c r="Z8" s="63"/>
      <c r="AA8" s="64"/>
      <c r="AB8" s="62" t="s">
        <v>56</v>
      </c>
      <c r="AC8" s="63"/>
      <c r="AD8" s="63"/>
      <c r="AE8" s="63"/>
      <c r="AF8" s="63"/>
      <c r="AG8" s="63"/>
      <c r="AH8" s="64"/>
      <c r="AI8" s="62" t="s">
        <v>104</v>
      </c>
      <c r="AJ8" s="63"/>
      <c r="AK8" s="63"/>
      <c r="AL8" s="63"/>
      <c r="AM8" s="63"/>
      <c r="AN8" s="63"/>
      <c r="AO8" s="64"/>
      <c r="AP8" s="62" t="s">
        <v>105</v>
      </c>
      <c r="AQ8" s="63"/>
      <c r="AR8" s="63"/>
      <c r="AS8" s="63"/>
      <c r="AT8" s="63"/>
      <c r="AU8" s="63"/>
      <c r="AV8" s="64"/>
    </row>
    <row r="9" spans="2:48" ht="9.75" customHeight="1">
      <c r="B9" s="60"/>
      <c r="C9" s="60"/>
      <c r="D9" s="60"/>
      <c r="E9" s="60"/>
      <c r="F9" s="68"/>
      <c r="G9" s="65"/>
      <c r="H9" s="66"/>
      <c r="I9" s="66"/>
      <c r="J9" s="66"/>
      <c r="K9" s="66"/>
      <c r="L9" s="66"/>
      <c r="M9" s="67"/>
      <c r="N9" s="65"/>
      <c r="O9" s="66"/>
      <c r="P9" s="66"/>
      <c r="Q9" s="66"/>
      <c r="R9" s="66"/>
      <c r="S9" s="66"/>
      <c r="T9" s="67"/>
      <c r="U9" s="65"/>
      <c r="V9" s="66"/>
      <c r="W9" s="66"/>
      <c r="X9" s="66"/>
      <c r="Y9" s="66"/>
      <c r="Z9" s="66"/>
      <c r="AA9" s="67"/>
      <c r="AB9" s="65"/>
      <c r="AC9" s="66"/>
      <c r="AD9" s="66"/>
      <c r="AE9" s="66"/>
      <c r="AF9" s="66"/>
      <c r="AG9" s="66"/>
      <c r="AH9" s="67"/>
      <c r="AI9" s="65"/>
      <c r="AJ9" s="66"/>
      <c r="AK9" s="66"/>
      <c r="AL9" s="66"/>
      <c r="AM9" s="66"/>
      <c r="AN9" s="66"/>
      <c r="AO9" s="67"/>
      <c r="AP9" s="65"/>
      <c r="AQ9" s="66"/>
      <c r="AR9" s="66"/>
      <c r="AS9" s="66"/>
      <c r="AT9" s="66"/>
      <c r="AU9" s="66"/>
      <c r="AV9" s="67"/>
    </row>
    <row r="10" spans="2:48" ht="13.5" customHeight="1">
      <c r="B10" s="60"/>
      <c r="C10" s="60"/>
      <c r="D10" s="60"/>
      <c r="E10" s="60"/>
      <c r="F10" s="68"/>
      <c r="G10" s="60" t="s">
        <v>5</v>
      </c>
      <c r="H10" s="60"/>
      <c r="I10" s="60"/>
      <c r="J10" s="60" t="s">
        <v>33</v>
      </c>
      <c r="K10" s="57" t="s">
        <v>46</v>
      </c>
      <c r="L10" s="57" t="s">
        <v>43</v>
      </c>
      <c r="M10" s="57" t="s">
        <v>19</v>
      </c>
      <c r="N10" s="60" t="s">
        <v>5</v>
      </c>
      <c r="O10" s="60"/>
      <c r="P10" s="60"/>
      <c r="Q10" s="60" t="s">
        <v>33</v>
      </c>
      <c r="R10" s="57" t="s">
        <v>46</v>
      </c>
      <c r="S10" s="57" t="s">
        <v>43</v>
      </c>
      <c r="T10" s="57" t="s">
        <v>20</v>
      </c>
      <c r="U10" s="60" t="s">
        <v>5</v>
      </c>
      <c r="V10" s="60"/>
      <c r="W10" s="60"/>
      <c r="X10" s="60" t="s">
        <v>33</v>
      </c>
      <c r="Y10" s="57" t="s">
        <v>46</v>
      </c>
      <c r="Z10" s="57" t="s">
        <v>43</v>
      </c>
      <c r="AA10" s="57" t="s">
        <v>21</v>
      </c>
      <c r="AB10" s="60" t="s">
        <v>5</v>
      </c>
      <c r="AC10" s="60"/>
      <c r="AD10" s="60"/>
      <c r="AE10" s="60" t="s">
        <v>33</v>
      </c>
      <c r="AF10" s="57" t="s">
        <v>46</v>
      </c>
      <c r="AG10" s="57" t="s">
        <v>43</v>
      </c>
      <c r="AH10" s="57" t="s">
        <v>60</v>
      </c>
      <c r="AI10" s="60" t="s">
        <v>5</v>
      </c>
      <c r="AJ10" s="60"/>
      <c r="AK10" s="60"/>
      <c r="AL10" s="60" t="s">
        <v>33</v>
      </c>
      <c r="AM10" s="57" t="s">
        <v>46</v>
      </c>
      <c r="AN10" s="57" t="s">
        <v>43</v>
      </c>
      <c r="AO10" s="57" t="s">
        <v>61</v>
      </c>
      <c r="AP10" s="60" t="s">
        <v>5</v>
      </c>
      <c r="AQ10" s="60"/>
      <c r="AR10" s="60"/>
      <c r="AS10" s="60" t="s">
        <v>33</v>
      </c>
      <c r="AT10" s="57" t="s">
        <v>46</v>
      </c>
      <c r="AU10" s="57" t="s">
        <v>43</v>
      </c>
      <c r="AV10" s="57" t="s">
        <v>121</v>
      </c>
    </row>
    <row r="11" spans="2:48" ht="9.75" customHeight="1">
      <c r="B11" s="60"/>
      <c r="C11" s="60"/>
      <c r="D11" s="60"/>
      <c r="E11" s="60"/>
      <c r="F11" s="68"/>
      <c r="G11" s="60"/>
      <c r="H11" s="60"/>
      <c r="I11" s="60"/>
      <c r="J11" s="60"/>
      <c r="K11" s="68"/>
      <c r="L11" s="68"/>
      <c r="M11" s="68"/>
      <c r="N11" s="60"/>
      <c r="O11" s="60"/>
      <c r="P11" s="60"/>
      <c r="Q11" s="60"/>
      <c r="R11" s="58"/>
      <c r="S11" s="68"/>
      <c r="T11" s="68"/>
      <c r="U11" s="60"/>
      <c r="V11" s="60"/>
      <c r="W11" s="60"/>
      <c r="X11" s="60"/>
      <c r="Y11" s="68"/>
      <c r="Z11" s="68"/>
      <c r="AA11" s="68"/>
      <c r="AB11" s="60"/>
      <c r="AC11" s="60"/>
      <c r="AD11" s="60"/>
      <c r="AE11" s="60"/>
      <c r="AF11" s="58"/>
      <c r="AG11" s="68"/>
      <c r="AH11" s="68"/>
      <c r="AI11" s="60"/>
      <c r="AJ11" s="60"/>
      <c r="AK11" s="60"/>
      <c r="AL11" s="60"/>
      <c r="AM11" s="58"/>
      <c r="AN11" s="68"/>
      <c r="AO11" s="68"/>
      <c r="AP11" s="60"/>
      <c r="AQ11" s="60"/>
      <c r="AR11" s="60"/>
      <c r="AS11" s="60"/>
      <c r="AT11" s="58"/>
      <c r="AU11" s="68"/>
      <c r="AV11" s="68"/>
    </row>
    <row r="12" spans="2:48" ht="6.75" customHeight="1">
      <c r="B12" s="60"/>
      <c r="C12" s="60"/>
      <c r="D12" s="60"/>
      <c r="E12" s="60"/>
      <c r="F12" s="68"/>
      <c r="G12" s="60"/>
      <c r="H12" s="60"/>
      <c r="I12" s="60"/>
      <c r="J12" s="60"/>
      <c r="K12" s="68"/>
      <c r="L12" s="68"/>
      <c r="M12" s="68"/>
      <c r="N12" s="60"/>
      <c r="O12" s="60"/>
      <c r="P12" s="60"/>
      <c r="Q12" s="60"/>
      <c r="R12" s="58"/>
      <c r="S12" s="68"/>
      <c r="T12" s="68"/>
      <c r="U12" s="60"/>
      <c r="V12" s="60"/>
      <c r="W12" s="60"/>
      <c r="X12" s="60"/>
      <c r="Y12" s="68"/>
      <c r="Z12" s="68"/>
      <c r="AA12" s="68"/>
      <c r="AB12" s="60"/>
      <c r="AC12" s="60"/>
      <c r="AD12" s="60"/>
      <c r="AE12" s="60"/>
      <c r="AF12" s="58"/>
      <c r="AG12" s="68"/>
      <c r="AH12" s="68"/>
      <c r="AI12" s="60"/>
      <c r="AJ12" s="60"/>
      <c r="AK12" s="60"/>
      <c r="AL12" s="60"/>
      <c r="AM12" s="58"/>
      <c r="AN12" s="68"/>
      <c r="AO12" s="68"/>
      <c r="AP12" s="60"/>
      <c r="AQ12" s="60"/>
      <c r="AR12" s="60"/>
      <c r="AS12" s="60"/>
      <c r="AT12" s="58"/>
      <c r="AU12" s="68"/>
      <c r="AV12" s="68"/>
    </row>
    <row r="13" spans="2:48" ht="15.75" customHeight="1">
      <c r="B13" s="60"/>
      <c r="C13" s="60"/>
      <c r="D13" s="60"/>
      <c r="E13" s="60"/>
      <c r="F13" s="68"/>
      <c r="G13" s="60"/>
      <c r="H13" s="60"/>
      <c r="I13" s="60"/>
      <c r="J13" s="60"/>
      <c r="K13" s="68"/>
      <c r="L13" s="68"/>
      <c r="M13" s="68"/>
      <c r="N13" s="60"/>
      <c r="O13" s="60"/>
      <c r="P13" s="60"/>
      <c r="Q13" s="60"/>
      <c r="R13" s="58"/>
      <c r="S13" s="68"/>
      <c r="T13" s="68"/>
      <c r="U13" s="60"/>
      <c r="V13" s="60"/>
      <c r="W13" s="60"/>
      <c r="X13" s="60"/>
      <c r="Y13" s="68"/>
      <c r="Z13" s="68"/>
      <c r="AA13" s="68"/>
      <c r="AB13" s="60"/>
      <c r="AC13" s="60"/>
      <c r="AD13" s="60"/>
      <c r="AE13" s="60"/>
      <c r="AF13" s="58"/>
      <c r="AG13" s="68"/>
      <c r="AH13" s="68"/>
      <c r="AI13" s="60"/>
      <c r="AJ13" s="60"/>
      <c r="AK13" s="60"/>
      <c r="AL13" s="60"/>
      <c r="AM13" s="58"/>
      <c r="AN13" s="68"/>
      <c r="AO13" s="68"/>
      <c r="AP13" s="60"/>
      <c r="AQ13" s="60"/>
      <c r="AR13" s="60"/>
      <c r="AS13" s="60"/>
      <c r="AT13" s="58"/>
      <c r="AU13" s="68"/>
      <c r="AV13" s="68"/>
    </row>
    <row r="14" spans="2:48" ht="15.75">
      <c r="B14" s="60"/>
      <c r="C14" s="60"/>
      <c r="D14" s="60"/>
      <c r="E14" s="60"/>
      <c r="F14" s="69"/>
      <c r="G14" s="60" t="s">
        <v>6</v>
      </c>
      <c r="H14" s="60" t="s">
        <v>7</v>
      </c>
      <c r="I14" s="60"/>
      <c r="J14" s="60"/>
      <c r="K14" s="68"/>
      <c r="L14" s="68"/>
      <c r="M14" s="69"/>
      <c r="N14" s="60" t="s">
        <v>6</v>
      </c>
      <c r="O14" s="60" t="s">
        <v>7</v>
      </c>
      <c r="P14" s="60"/>
      <c r="Q14" s="60"/>
      <c r="R14" s="58"/>
      <c r="S14" s="68"/>
      <c r="T14" s="69"/>
      <c r="U14" s="60" t="s">
        <v>6</v>
      </c>
      <c r="V14" s="60" t="s">
        <v>7</v>
      </c>
      <c r="W14" s="60"/>
      <c r="X14" s="60"/>
      <c r="Y14" s="68"/>
      <c r="Z14" s="68"/>
      <c r="AA14" s="69"/>
      <c r="AB14" s="60" t="s">
        <v>6</v>
      </c>
      <c r="AC14" s="60" t="s">
        <v>7</v>
      </c>
      <c r="AD14" s="60"/>
      <c r="AE14" s="60"/>
      <c r="AF14" s="58"/>
      <c r="AG14" s="68"/>
      <c r="AH14" s="69"/>
      <c r="AI14" s="60" t="s">
        <v>6</v>
      </c>
      <c r="AJ14" s="60" t="s">
        <v>7</v>
      </c>
      <c r="AK14" s="60"/>
      <c r="AL14" s="60"/>
      <c r="AM14" s="58"/>
      <c r="AN14" s="68"/>
      <c r="AO14" s="69"/>
      <c r="AP14" s="60" t="s">
        <v>6</v>
      </c>
      <c r="AQ14" s="60" t="s">
        <v>7</v>
      </c>
      <c r="AR14" s="60"/>
      <c r="AS14" s="60"/>
      <c r="AT14" s="58"/>
      <c r="AU14" s="68"/>
      <c r="AV14" s="69"/>
    </row>
    <row r="15" spans="2:48" ht="17.25" customHeight="1">
      <c r="B15" s="60"/>
      <c r="C15" s="60"/>
      <c r="D15" s="60"/>
      <c r="E15" s="60"/>
      <c r="F15" s="60" t="s">
        <v>123</v>
      </c>
      <c r="G15" s="60"/>
      <c r="H15" s="60" t="s">
        <v>8</v>
      </c>
      <c r="I15" s="60" t="s">
        <v>9</v>
      </c>
      <c r="J15" s="60"/>
      <c r="K15" s="68"/>
      <c r="L15" s="68"/>
      <c r="M15" s="60" t="s">
        <v>116</v>
      </c>
      <c r="N15" s="60"/>
      <c r="O15" s="60" t="s">
        <v>8</v>
      </c>
      <c r="P15" s="60" t="s">
        <v>9</v>
      </c>
      <c r="Q15" s="60"/>
      <c r="R15" s="58"/>
      <c r="S15" s="68"/>
      <c r="T15" s="60" t="s">
        <v>117</v>
      </c>
      <c r="U15" s="60"/>
      <c r="V15" s="60" t="s">
        <v>8</v>
      </c>
      <c r="W15" s="60" t="s">
        <v>9</v>
      </c>
      <c r="X15" s="60"/>
      <c r="Y15" s="68"/>
      <c r="Z15" s="68"/>
      <c r="AA15" s="60" t="s">
        <v>118</v>
      </c>
      <c r="AB15" s="60"/>
      <c r="AC15" s="60" t="s">
        <v>8</v>
      </c>
      <c r="AD15" s="60" t="s">
        <v>9</v>
      </c>
      <c r="AE15" s="60"/>
      <c r="AF15" s="58"/>
      <c r="AG15" s="68"/>
      <c r="AH15" s="60" t="s">
        <v>119</v>
      </c>
      <c r="AI15" s="60"/>
      <c r="AJ15" s="60" t="s">
        <v>8</v>
      </c>
      <c r="AK15" s="60" t="s">
        <v>9</v>
      </c>
      <c r="AL15" s="60"/>
      <c r="AM15" s="58"/>
      <c r="AN15" s="68"/>
      <c r="AO15" s="60" t="s">
        <v>120</v>
      </c>
      <c r="AP15" s="60"/>
      <c r="AQ15" s="60" t="s">
        <v>8</v>
      </c>
      <c r="AR15" s="60" t="s">
        <v>9</v>
      </c>
      <c r="AS15" s="60"/>
      <c r="AT15" s="58"/>
      <c r="AU15" s="68"/>
      <c r="AV15" s="60" t="s">
        <v>122</v>
      </c>
    </row>
    <row r="16" spans="2:48" ht="14.25" customHeight="1">
      <c r="B16" s="60"/>
      <c r="C16" s="60"/>
      <c r="D16" s="60"/>
      <c r="E16" s="60"/>
      <c r="F16" s="60"/>
      <c r="G16" s="60"/>
      <c r="H16" s="60"/>
      <c r="I16" s="60"/>
      <c r="J16" s="60"/>
      <c r="K16" s="69"/>
      <c r="L16" s="69"/>
      <c r="M16" s="60"/>
      <c r="N16" s="60"/>
      <c r="O16" s="60"/>
      <c r="P16" s="60"/>
      <c r="Q16" s="60"/>
      <c r="R16" s="59"/>
      <c r="S16" s="69"/>
      <c r="T16" s="60"/>
      <c r="U16" s="60"/>
      <c r="V16" s="60"/>
      <c r="W16" s="60"/>
      <c r="X16" s="60"/>
      <c r="Y16" s="69"/>
      <c r="Z16" s="69"/>
      <c r="AA16" s="60"/>
      <c r="AB16" s="60"/>
      <c r="AC16" s="60"/>
      <c r="AD16" s="60"/>
      <c r="AE16" s="60"/>
      <c r="AF16" s="59"/>
      <c r="AG16" s="69"/>
      <c r="AH16" s="60"/>
      <c r="AI16" s="60"/>
      <c r="AJ16" s="60"/>
      <c r="AK16" s="60"/>
      <c r="AL16" s="60"/>
      <c r="AM16" s="59"/>
      <c r="AN16" s="69"/>
      <c r="AO16" s="60"/>
      <c r="AP16" s="60"/>
      <c r="AQ16" s="60"/>
      <c r="AR16" s="60"/>
      <c r="AS16" s="60"/>
      <c r="AT16" s="59"/>
      <c r="AU16" s="69"/>
      <c r="AV16" s="60"/>
    </row>
    <row r="17" spans="2:48" ht="16.5" customHeight="1">
      <c r="B17" s="30">
        <v>1</v>
      </c>
      <c r="C17" s="30">
        <v>2</v>
      </c>
      <c r="D17" s="30">
        <v>3</v>
      </c>
      <c r="E17" s="30">
        <v>4</v>
      </c>
      <c r="F17" s="30">
        <v>5</v>
      </c>
      <c r="G17" s="30">
        <v>6</v>
      </c>
      <c r="H17" s="30">
        <v>7</v>
      </c>
      <c r="I17" s="30">
        <v>8</v>
      </c>
      <c r="J17" s="30">
        <v>9</v>
      </c>
      <c r="K17" s="30">
        <v>10</v>
      </c>
      <c r="L17" s="30">
        <v>11</v>
      </c>
      <c r="M17" s="30">
        <v>12</v>
      </c>
      <c r="N17" s="30">
        <v>13</v>
      </c>
      <c r="O17" s="30">
        <v>14</v>
      </c>
      <c r="P17" s="30">
        <v>15</v>
      </c>
      <c r="Q17" s="30">
        <v>16</v>
      </c>
      <c r="R17" s="30">
        <v>17</v>
      </c>
      <c r="S17" s="30">
        <v>18</v>
      </c>
      <c r="T17" s="30">
        <v>19</v>
      </c>
      <c r="U17" s="30">
        <v>20</v>
      </c>
      <c r="V17" s="30">
        <v>21</v>
      </c>
      <c r="W17" s="30">
        <v>22</v>
      </c>
      <c r="X17" s="30">
        <v>23</v>
      </c>
      <c r="Y17" s="30">
        <v>24</v>
      </c>
      <c r="Z17" s="30">
        <v>25</v>
      </c>
      <c r="AA17" s="30">
        <v>26</v>
      </c>
      <c r="AB17" s="30">
        <v>27</v>
      </c>
      <c r="AC17" s="30">
        <v>28</v>
      </c>
      <c r="AD17" s="30">
        <v>29</v>
      </c>
      <c r="AE17" s="30">
        <v>30</v>
      </c>
      <c r="AF17" s="30">
        <v>31</v>
      </c>
      <c r="AG17" s="30">
        <v>32</v>
      </c>
      <c r="AH17" s="30">
        <v>33</v>
      </c>
      <c r="AI17" s="30">
        <v>34</v>
      </c>
      <c r="AJ17" s="30">
        <v>35</v>
      </c>
      <c r="AK17" s="30">
        <v>36</v>
      </c>
      <c r="AL17" s="30">
        <v>37</v>
      </c>
      <c r="AM17" s="30">
        <v>38</v>
      </c>
      <c r="AN17" s="30">
        <v>39</v>
      </c>
      <c r="AO17" s="30">
        <v>40</v>
      </c>
      <c r="AP17" s="30">
        <v>41</v>
      </c>
      <c r="AQ17" s="30">
        <v>42</v>
      </c>
      <c r="AR17" s="30">
        <v>43</v>
      </c>
      <c r="AS17" s="30">
        <v>44</v>
      </c>
      <c r="AT17" s="30">
        <v>45</v>
      </c>
      <c r="AU17" s="30">
        <v>46</v>
      </c>
      <c r="AV17" s="30">
        <v>47</v>
      </c>
    </row>
    <row r="18" spans="2:48" s="23" customFormat="1" ht="30.75" customHeight="1">
      <c r="B18" s="31" t="s">
        <v>12</v>
      </c>
      <c r="C18" s="32" t="s">
        <v>23</v>
      </c>
      <c r="D18" s="30">
        <v>1010000</v>
      </c>
      <c r="E18" s="33"/>
      <c r="F18" s="34">
        <f>SUM(F19:F26)</f>
        <v>18748.1</v>
      </c>
      <c r="G18" s="34">
        <f aca="true" t="shared" si="0" ref="G18:AV18">G19+G20+G21+G22+G23+G25+G26</f>
        <v>900</v>
      </c>
      <c r="H18" s="34">
        <f t="shared" si="0"/>
        <v>900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0</v>
      </c>
      <c r="M18" s="34">
        <f t="shared" si="0"/>
        <v>900</v>
      </c>
      <c r="N18" s="34">
        <f t="shared" si="0"/>
        <v>153</v>
      </c>
      <c r="O18" s="34">
        <f t="shared" si="0"/>
        <v>153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4">
        <v>0</v>
      </c>
      <c r="T18" s="34">
        <f t="shared" si="0"/>
        <v>153</v>
      </c>
      <c r="U18" s="34">
        <f t="shared" si="0"/>
        <v>195.1</v>
      </c>
      <c r="V18" s="34">
        <f t="shared" si="0"/>
        <v>195.1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195.1</v>
      </c>
      <c r="AB18" s="34">
        <f t="shared" si="0"/>
        <v>6500</v>
      </c>
      <c r="AC18" s="34">
        <f t="shared" si="0"/>
        <v>6500</v>
      </c>
      <c r="AD18" s="34">
        <f t="shared" si="0"/>
        <v>0</v>
      </c>
      <c r="AE18" s="34">
        <f t="shared" si="0"/>
        <v>0</v>
      </c>
      <c r="AF18" s="34">
        <f t="shared" si="0"/>
        <v>0</v>
      </c>
      <c r="AG18" s="34">
        <f t="shared" si="0"/>
        <v>0</v>
      </c>
      <c r="AH18" s="34">
        <f t="shared" si="0"/>
        <v>6500</v>
      </c>
      <c r="AI18" s="34">
        <f t="shared" si="0"/>
        <v>5500</v>
      </c>
      <c r="AJ18" s="34">
        <f t="shared" si="0"/>
        <v>5500</v>
      </c>
      <c r="AK18" s="34">
        <f t="shared" si="0"/>
        <v>0</v>
      </c>
      <c r="AL18" s="34">
        <f t="shared" si="0"/>
        <v>0</v>
      </c>
      <c r="AM18" s="34">
        <f t="shared" si="0"/>
        <v>0</v>
      </c>
      <c r="AN18" s="34">
        <f t="shared" si="0"/>
        <v>0</v>
      </c>
      <c r="AO18" s="34">
        <f t="shared" si="0"/>
        <v>5500</v>
      </c>
      <c r="AP18" s="34">
        <f t="shared" si="0"/>
        <v>5500</v>
      </c>
      <c r="AQ18" s="34">
        <f t="shared" si="0"/>
        <v>5500</v>
      </c>
      <c r="AR18" s="34">
        <f t="shared" si="0"/>
        <v>0</v>
      </c>
      <c r="AS18" s="34">
        <f t="shared" si="0"/>
        <v>0</v>
      </c>
      <c r="AT18" s="34">
        <f t="shared" si="0"/>
        <v>0</v>
      </c>
      <c r="AU18" s="34">
        <f t="shared" si="0"/>
        <v>0</v>
      </c>
      <c r="AV18" s="34">
        <f t="shared" si="0"/>
        <v>5500</v>
      </c>
    </row>
    <row r="19" spans="2:48" ht="63" customHeight="1">
      <c r="B19" s="35" t="s">
        <v>15</v>
      </c>
      <c r="C19" s="36" t="s">
        <v>141</v>
      </c>
      <c r="D19" s="30">
        <v>1010101</v>
      </c>
      <c r="E19" s="30" t="s">
        <v>52</v>
      </c>
      <c r="F19" s="37">
        <f>M19+T19+AA19+AH19+AO19+AV19</f>
        <v>4000</v>
      </c>
      <c r="G19" s="37">
        <f>SUM(H19:I19)</f>
        <v>0</v>
      </c>
      <c r="H19" s="38">
        <v>0</v>
      </c>
      <c r="I19" s="38"/>
      <c r="J19" s="38"/>
      <c r="K19" s="38"/>
      <c r="L19" s="38"/>
      <c r="M19" s="37">
        <f>G19+J19+K19+L19</f>
        <v>0</v>
      </c>
      <c r="N19" s="37">
        <v>0</v>
      </c>
      <c r="O19" s="38">
        <v>0</v>
      </c>
      <c r="P19" s="38"/>
      <c r="Q19" s="38"/>
      <c r="R19" s="38"/>
      <c r="S19" s="38" t="s">
        <v>32</v>
      </c>
      <c r="T19" s="37">
        <v>0</v>
      </c>
      <c r="U19" s="37">
        <v>0</v>
      </c>
      <c r="V19" s="38">
        <v>0</v>
      </c>
      <c r="W19" s="38"/>
      <c r="X19" s="38"/>
      <c r="Y19" s="38"/>
      <c r="Z19" s="38"/>
      <c r="AA19" s="37">
        <f>U19+X19+Z19</f>
        <v>0</v>
      </c>
      <c r="AB19" s="38">
        <v>0</v>
      </c>
      <c r="AC19" s="38">
        <v>0</v>
      </c>
      <c r="AD19" s="38"/>
      <c r="AE19" s="38"/>
      <c r="AF19" s="38"/>
      <c r="AG19" s="38"/>
      <c r="AH19" s="37">
        <f>AB19+AE19+AG19</f>
        <v>0</v>
      </c>
      <c r="AI19" s="38">
        <v>2000</v>
      </c>
      <c r="AJ19" s="38">
        <v>2000</v>
      </c>
      <c r="AK19" s="38"/>
      <c r="AL19" s="38"/>
      <c r="AM19" s="38"/>
      <c r="AN19" s="38"/>
      <c r="AO19" s="37">
        <f>AI19+AL19+AN19</f>
        <v>2000</v>
      </c>
      <c r="AP19" s="38">
        <v>2000</v>
      </c>
      <c r="AQ19" s="38">
        <v>2000</v>
      </c>
      <c r="AR19" s="38"/>
      <c r="AS19" s="38"/>
      <c r="AT19" s="38"/>
      <c r="AU19" s="38"/>
      <c r="AV19" s="37">
        <f>AP19+AS19+AU19</f>
        <v>2000</v>
      </c>
    </row>
    <row r="20" spans="2:48" ht="45.75" customHeight="1">
      <c r="B20" s="35" t="s">
        <v>16</v>
      </c>
      <c r="C20" s="36" t="s">
        <v>58</v>
      </c>
      <c r="D20" s="30">
        <v>1010103</v>
      </c>
      <c r="E20" s="30" t="s">
        <v>52</v>
      </c>
      <c r="F20" s="37">
        <f aca="true" t="shared" si="1" ref="F20:F26">M20+T20+AA20+AH20+AO20+AV20</f>
        <v>600</v>
      </c>
      <c r="G20" s="37">
        <v>600</v>
      </c>
      <c r="H20" s="38">
        <v>600</v>
      </c>
      <c r="I20" s="34"/>
      <c r="J20" s="34"/>
      <c r="K20" s="39"/>
      <c r="L20" s="39"/>
      <c r="M20" s="37">
        <f>G20+J20+K20</f>
        <v>600</v>
      </c>
      <c r="N20" s="37">
        <f>SUM(O20:P20)</f>
        <v>0</v>
      </c>
      <c r="O20" s="38">
        <v>0</v>
      </c>
      <c r="P20" s="34"/>
      <c r="Q20" s="34"/>
      <c r="R20" s="34"/>
      <c r="S20" s="39"/>
      <c r="T20" s="37">
        <f>N20+Q20+S20</f>
        <v>0</v>
      </c>
      <c r="U20" s="37">
        <f>SUM(V20:W20)</f>
        <v>0</v>
      </c>
      <c r="V20" s="38">
        <v>0</v>
      </c>
      <c r="W20" s="34"/>
      <c r="X20" s="34"/>
      <c r="Y20" s="34"/>
      <c r="Z20" s="39"/>
      <c r="AA20" s="37">
        <f aca="true" t="shared" si="2" ref="AA20:AA31">U20+X20+Z20</f>
        <v>0</v>
      </c>
      <c r="AB20" s="37">
        <v>0</v>
      </c>
      <c r="AC20" s="37">
        <v>0</v>
      </c>
      <c r="AD20" s="34"/>
      <c r="AE20" s="34"/>
      <c r="AF20" s="34"/>
      <c r="AG20" s="39"/>
      <c r="AH20" s="37">
        <v>0</v>
      </c>
      <c r="AI20" s="37">
        <v>0</v>
      </c>
      <c r="AJ20" s="37">
        <v>0</v>
      </c>
      <c r="AK20" s="34"/>
      <c r="AL20" s="34"/>
      <c r="AM20" s="34"/>
      <c r="AN20" s="39"/>
      <c r="AO20" s="37">
        <v>0</v>
      </c>
      <c r="AP20" s="37">
        <v>0</v>
      </c>
      <c r="AQ20" s="37">
        <v>0</v>
      </c>
      <c r="AR20" s="34"/>
      <c r="AS20" s="34"/>
      <c r="AT20" s="34"/>
      <c r="AU20" s="39"/>
      <c r="AV20" s="37">
        <v>0</v>
      </c>
    </row>
    <row r="21" spans="2:48" ht="36" customHeight="1">
      <c r="B21" s="35" t="s">
        <v>17</v>
      </c>
      <c r="C21" s="36" t="s">
        <v>24</v>
      </c>
      <c r="D21" s="30">
        <v>1010104</v>
      </c>
      <c r="E21" s="30" t="s">
        <v>52</v>
      </c>
      <c r="F21" s="37">
        <f t="shared" si="1"/>
        <v>2000</v>
      </c>
      <c r="G21" s="37">
        <f>SUM(H21:I21)</f>
        <v>0</v>
      </c>
      <c r="H21" s="38">
        <v>0</v>
      </c>
      <c r="I21" s="34"/>
      <c r="J21" s="34"/>
      <c r="K21" s="39"/>
      <c r="L21" s="39"/>
      <c r="M21" s="37">
        <f>G21+J21+K228</f>
        <v>0</v>
      </c>
      <c r="N21" s="37">
        <f>SUM(O21:P21)</f>
        <v>0</v>
      </c>
      <c r="O21" s="38">
        <v>0</v>
      </c>
      <c r="P21" s="34"/>
      <c r="Q21" s="34"/>
      <c r="R21" s="34"/>
      <c r="S21" s="39"/>
      <c r="T21" s="37">
        <f>N21+Q21+S21</f>
        <v>0</v>
      </c>
      <c r="U21" s="37">
        <v>0</v>
      </c>
      <c r="V21" s="38">
        <v>0</v>
      </c>
      <c r="W21" s="34"/>
      <c r="X21" s="34"/>
      <c r="Y21" s="34"/>
      <c r="Z21" s="39"/>
      <c r="AA21" s="37">
        <f t="shared" si="2"/>
        <v>0</v>
      </c>
      <c r="AB21" s="38">
        <v>0</v>
      </c>
      <c r="AC21" s="38">
        <v>0</v>
      </c>
      <c r="AD21" s="34"/>
      <c r="AE21" s="34"/>
      <c r="AF21" s="34"/>
      <c r="AG21" s="39"/>
      <c r="AH21" s="37">
        <f>AB21+AE21+AG21</f>
        <v>0</v>
      </c>
      <c r="AI21" s="38">
        <v>1000</v>
      </c>
      <c r="AJ21" s="38">
        <v>1000</v>
      </c>
      <c r="AK21" s="34"/>
      <c r="AL21" s="34"/>
      <c r="AM21" s="34"/>
      <c r="AN21" s="39"/>
      <c r="AO21" s="37">
        <f>AI21+AL21+AN21</f>
        <v>1000</v>
      </c>
      <c r="AP21" s="38">
        <v>1000</v>
      </c>
      <c r="AQ21" s="38">
        <v>1000</v>
      </c>
      <c r="AR21" s="34"/>
      <c r="AS21" s="34"/>
      <c r="AT21" s="34"/>
      <c r="AU21" s="39"/>
      <c r="AV21" s="37">
        <f>AP21+AS21+AU21</f>
        <v>1000</v>
      </c>
    </row>
    <row r="22" spans="2:48" ht="32.25" customHeight="1">
      <c r="B22" s="35" t="s">
        <v>36</v>
      </c>
      <c r="C22" s="36" t="s">
        <v>38</v>
      </c>
      <c r="D22" s="30">
        <v>1010110</v>
      </c>
      <c r="E22" s="30" t="s">
        <v>52</v>
      </c>
      <c r="F22" s="37">
        <f t="shared" si="1"/>
        <v>100</v>
      </c>
      <c r="G22" s="37">
        <v>100</v>
      </c>
      <c r="H22" s="38">
        <v>100</v>
      </c>
      <c r="I22" s="34"/>
      <c r="J22" s="34"/>
      <c r="K22" s="39"/>
      <c r="L22" s="39"/>
      <c r="M22" s="37">
        <v>100</v>
      </c>
      <c r="N22" s="37">
        <v>0</v>
      </c>
      <c r="O22" s="38">
        <v>0</v>
      </c>
      <c r="P22" s="34"/>
      <c r="Q22" s="34"/>
      <c r="R22" s="34"/>
      <c r="S22" s="39"/>
      <c r="T22" s="37">
        <v>0</v>
      </c>
      <c r="U22" s="37">
        <v>0</v>
      </c>
      <c r="V22" s="38">
        <v>0</v>
      </c>
      <c r="W22" s="34"/>
      <c r="X22" s="34"/>
      <c r="Y22" s="34"/>
      <c r="Z22" s="39"/>
      <c r="AA22" s="37">
        <f t="shared" si="2"/>
        <v>0</v>
      </c>
      <c r="AB22" s="37">
        <v>0</v>
      </c>
      <c r="AC22" s="37">
        <v>0</v>
      </c>
      <c r="AD22" s="34"/>
      <c r="AE22" s="34"/>
      <c r="AF22" s="34"/>
      <c r="AG22" s="39"/>
      <c r="AH22" s="37">
        <v>0</v>
      </c>
      <c r="AI22" s="37">
        <v>0</v>
      </c>
      <c r="AJ22" s="37">
        <v>0</v>
      </c>
      <c r="AK22" s="34"/>
      <c r="AL22" s="34"/>
      <c r="AM22" s="34"/>
      <c r="AN22" s="39"/>
      <c r="AO22" s="37">
        <v>0</v>
      </c>
      <c r="AP22" s="37">
        <v>0</v>
      </c>
      <c r="AQ22" s="37">
        <v>0</v>
      </c>
      <c r="AR22" s="34"/>
      <c r="AS22" s="34"/>
      <c r="AT22" s="34"/>
      <c r="AU22" s="39"/>
      <c r="AV22" s="37">
        <v>0</v>
      </c>
    </row>
    <row r="23" spans="2:48" ht="30.75" customHeight="1">
      <c r="B23" s="35" t="s">
        <v>37</v>
      </c>
      <c r="C23" s="36" t="s">
        <v>135</v>
      </c>
      <c r="D23" s="30">
        <v>1010107</v>
      </c>
      <c r="E23" s="30" t="s">
        <v>52</v>
      </c>
      <c r="F23" s="37">
        <f t="shared" si="1"/>
        <v>548.1</v>
      </c>
      <c r="G23" s="37">
        <v>200</v>
      </c>
      <c r="H23" s="38">
        <v>200</v>
      </c>
      <c r="I23" s="37"/>
      <c r="J23" s="34"/>
      <c r="K23" s="39"/>
      <c r="L23" s="39"/>
      <c r="M23" s="37">
        <f>G23+J23+K23</f>
        <v>200</v>
      </c>
      <c r="N23" s="37">
        <v>153</v>
      </c>
      <c r="O23" s="38">
        <v>153</v>
      </c>
      <c r="P23" s="37"/>
      <c r="Q23" s="34"/>
      <c r="R23" s="34"/>
      <c r="S23" s="39" t="s">
        <v>32</v>
      </c>
      <c r="T23" s="37">
        <v>153</v>
      </c>
      <c r="U23" s="37">
        <v>195.1</v>
      </c>
      <c r="V23" s="38">
        <v>195.1</v>
      </c>
      <c r="W23" s="37"/>
      <c r="X23" s="34"/>
      <c r="Y23" s="34"/>
      <c r="Z23" s="39"/>
      <c r="AA23" s="37">
        <v>195.1</v>
      </c>
      <c r="AB23" s="37">
        <v>0</v>
      </c>
      <c r="AC23" s="37">
        <v>0</v>
      </c>
      <c r="AD23" s="37"/>
      <c r="AE23" s="34"/>
      <c r="AF23" s="34"/>
      <c r="AG23" s="39"/>
      <c r="AH23" s="37">
        <v>0</v>
      </c>
      <c r="AI23" s="37">
        <v>0</v>
      </c>
      <c r="AJ23" s="37">
        <v>0</v>
      </c>
      <c r="AK23" s="37"/>
      <c r="AL23" s="34"/>
      <c r="AM23" s="34"/>
      <c r="AN23" s="39"/>
      <c r="AO23" s="37">
        <v>0</v>
      </c>
      <c r="AP23" s="37">
        <v>0</v>
      </c>
      <c r="AQ23" s="37">
        <v>0</v>
      </c>
      <c r="AR23" s="37"/>
      <c r="AS23" s="34"/>
      <c r="AT23" s="34"/>
      <c r="AU23" s="39"/>
      <c r="AV23" s="37">
        <v>0</v>
      </c>
    </row>
    <row r="24" spans="2:48" ht="30" customHeight="1" hidden="1">
      <c r="B24" s="35" t="s">
        <v>57</v>
      </c>
      <c r="C24" s="36" t="s">
        <v>106</v>
      </c>
      <c r="D24" s="30"/>
      <c r="E24" s="30" t="s">
        <v>52</v>
      </c>
      <c r="F24" s="37">
        <f t="shared" si="1"/>
        <v>0</v>
      </c>
      <c r="G24" s="37"/>
      <c r="H24" s="38"/>
      <c r="I24" s="37"/>
      <c r="J24" s="34"/>
      <c r="K24" s="39"/>
      <c r="L24" s="39"/>
      <c r="M24" s="37"/>
      <c r="N24" s="37"/>
      <c r="O24" s="38"/>
      <c r="P24" s="37"/>
      <c r="Q24" s="34"/>
      <c r="R24" s="34"/>
      <c r="S24" s="39"/>
      <c r="T24" s="37"/>
      <c r="U24" s="37">
        <v>0</v>
      </c>
      <c r="V24" s="38">
        <v>0</v>
      </c>
      <c r="W24" s="37"/>
      <c r="X24" s="34"/>
      <c r="Y24" s="34"/>
      <c r="Z24" s="39"/>
      <c r="AA24" s="37">
        <f t="shared" si="2"/>
        <v>0</v>
      </c>
      <c r="AB24" s="37">
        <v>0</v>
      </c>
      <c r="AC24" s="37">
        <v>0</v>
      </c>
      <c r="AD24" s="37"/>
      <c r="AE24" s="34"/>
      <c r="AF24" s="34"/>
      <c r="AG24" s="39"/>
      <c r="AH24" s="37">
        <f>AB24+AE24+AG24</f>
        <v>0</v>
      </c>
      <c r="AI24" s="37">
        <v>0</v>
      </c>
      <c r="AJ24" s="37">
        <v>0</v>
      </c>
      <c r="AK24" s="37"/>
      <c r="AL24" s="34"/>
      <c r="AM24" s="34"/>
      <c r="AN24" s="39"/>
      <c r="AO24" s="37">
        <f>AI24+AL24+AN24</f>
        <v>0</v>
      </c>
      <c r="AP24" s="37">
        <v>0</v>
      </c>
      <c r="AQ24" s="37">
        <v>0</v>
      </c>
      <c r="AR24" s="37"/>
      <c r="AS24" s="34"/>
      <c r="AT24" s="34"/>
      <c r="AU24" s="39"/>
      <c r="AV24" s="37">
        <f>AP24+AS24+AU24</f>
        <v>0</v>
      </c>
    </row>
    <row r="25" spans="2:48" ht="52.5" customHeight="1">
      <c r="B25" s="35" t="s">
        <v>136</v>
      </c>
      <c r="C25" s="36" t="s">
        <v>25</v>
      </c>
      <c r="D25" s="30">
        <v>1010109</v>
      </c>
      <c r="E25" s="30" t="s">
        <v>52</v>
      </c>
      <c r="F25" s="37">
        <f t="shared" si="1"/>
        <v>5000</v>
      </c>
      <c r="G25" s="37">
        <f>SUM(H25:I25)</f>
        <v>0</v>
      </c>
      <c r="H25" s="40">
        <v>0</v>
      </c>
      <c r="I25" s="34"/>
      <c r="J25" s="34"/>
      <c r="K25" s="41"/>
      <c r="L25" s="41"/>
      <c r="M25" s="37">
        <f>G25+J25+K25</f>
        <v>0</v>
      </c>
      <c r="N25" s="37">
        <f>SUM(O25:P25)</f>
        <v>0</v>
      </c>
      <c r="O25" s="40">
        <v>0</v>
      </c>
      <c r="P25" s="37"/>
      <c r="Q25" s="34"/>
      <c r="R25" s="34"/>
      <c r="S25" s="41"/>
      <c r="T25" s="37">
        <f>N25+Q25+S25</f>
        <v>0</v>
      </c>
      <c r="U25" s="37">
        <v>0</v>
      </c>
      <c r="V25" s="40">
        <v>0</v>
      </c>
      <c r="W25" s="34"/>
      <c r="X25" s="34"/>
      <c r="Y25" s="34"/>
      <c r="Z25" s="40"/>
      <c r="AA25" s="37">
        <f t="shared" si="2"/>
        <v>0</v>
      </c>
      <c r="AB25" s="37">
        <v>0</v>
      </c>
      <c r="AC25" s="37">
        <v>0</v>
      </c>
      <c r="AD25" s="42"/>
      <c r="AE25" s="42"/>
      <c r="AF25" s="42"/>
      <c r="AG25" s="42"/>
      <c r="AH25" s="37">
        <f>AB25+AE25+AG25</f>
        <v>0</v>
      </c>
      <c r="AI25" s="37">
        <v>2500</v>
      </c>
      <c r="AJ25" s="37">
        <v>2500</v>
      </c>
      <c r="AK25" s="42"/>
      <c r="AL25" s="42"/>
      <c r="AM25" s="42"/>
      <c r="AN25" s="42"/>
      <c r="AO25" s="37">
        <f>AI25+AL25+AN25</f>
        <v>2500</v>
      </c>
      <c r="AP25" s="37">
        <v>2500</v>
      </c>
      <c r="AQ25" s="37">
        <v>2500</v>
      </c>
      <c r="AR25" s="42"/>
      <c r="AS25" s="42"/>
      <c r="AT25" s="42"/>
      <c r="AU25" s="42"/>
      <c r="AV25" s="37">
        <f>AP25+AS25+AU25</f>
        <v>2500</v>
      </c>
    </row>
    <row r="26" spans="2:48" ht="52.5" customHeight="1">
      <c r="B26" s="35" t="s">
        <v>137</v>
      </c>
      <c r="C26" s="36" t="s">
        <v>142</v>
      </c>
      <c r="D26" s="30"/>
      <c r="E26" s="30" t="s">
        <v>52</v>
      </c>
      <c r="F26" s="37">
        <f t="shared" si="1"/>
        <v>6500</v>
      </c>
      <c r="G26" s="37"/>
      <c r="H26" s="40"/>
      <c r="I26" s="34"/>
      <c r="J26" s="34"/>
      <c r="K26" s="41"/>
      <c r="L26" s="41"/>
      <c r="M26" s="37"/>
      <c r="N26" s="37"/>
      <c r="O26" s="40"/>
      <c r="P26" s="37"/>
      <c r="Q26" s="34"/>
      <c r="R26" s="34"/>
      <c r="S26" s="41"/>
      <c r="T26" s="37"/>
      <c r="U26" s="37">
        <v>0</v>
      </c>
      <c r="V26" s="40">
        <v>0</v>
      </c>
      <c r="W26" s="34"/>
      <c r="X26" s="34"/>
      <c r="Y26" s="34"/>
      <c r="Z26" s="40"/>
      <c r="AA26" s="37">
        <f t="shared" si="2"/>
        <v>0</v>
      </c>
      <c r="AB26" s="37">
        <v>6500</v>
      </c>
      <c r="AC26" s="37">
        <v>6500</v>
      </c>
      <c r="AD26" s="42"/>
      <c r="AE26" s="42"/>
      <c r="AF26" s="42"/>
      <c r="AG26" s="42"/>
      <c r="AH26" s="37">
        <f>AB26+AE26+AG26</f>
        <v>6500</v>
      </c>
      <c r="AI26" s="37">
        <v>0</v>
      </c>
      <c r="AJ26" s="37">
        <v>0</v>
      </c>
      <c r="AK26" s="42"/>
      <c r="AL26" s="42"/>
      <c r="AM26" s="42"/>
      <c r="AN26" s="42"/>
      <c r="AO26" s="37">
        <f>AI26+AL26+AN26</f>
        <v>0</v>
      </c>
      <c r="AP26" s="37">
        <v>0</v>
      </c>
      <c r="AQ26" s="37">
        <v>0</v>
      </c>
      <c r="AR26" s="42"/>
      <c r="AS26" s="42"/>
      <c r="AT26" s="42"/>
      <c r="AU26" s="42"/>
      <c r="AV26" s="37">
        <f>AP26+AS26+AU26</f>
        <v>0</v>
      </c>
    </row>
    <row r="27" spans="2:48" ht="55.5" customHeight="1">
      <c r="B27" s="43" t="s">
        <v>13</v>
      </c>
      <c r="C27" s="32" t="s">
        <v>28</v>
      </c>
      <c r="D27" s="30">
        <v>1020000</v>
      </c>
      <c r="E27" s="44"/>
      <c r="F27" s="34">
        <f>F28+F29+F30+F31+F35+F37+F44</f>
        <v>118279.142</v>
      </c>
      <c r="G27" s="34">
        <f>G28+G29+G30+G31+G35+G37+G44</f>
        <v>5217.25</v>
      </c>
      <c r="H27" s="34">
        <f aca="true" t="shared" si="3" ref="H27:R27">H28+H29+H30+H31+H35+H37+H44</f>
        <v>5217.25</v>
      </c>
      <c r="I27" s="34">
        <f t="shared" si="3"/>
        <v>0</v>
      </c>
      <c r="J27" s="34">
        <f t="shared" si="3"/>
        <v>0</v>
      </c>
      <c r="K27" s="34">
        <f t="shared" si="3"/>
        <v>3651.8</v>
      </c>
      <c r="L27" s="34">
        <f t="shared" si="3"/>
        <v>0</v>
      </c>
      <c r="M27" s="34">
        <f t="shared" si="3"/>
        <v>8869.05</v>
      </c>
      <c r="N27" s="34">
        <f t="shared" si="3"/>
        <v>10211.9</v>
      </c>
      <c r="O27" s="34">
        <f t="shared" si="3"/>
        <v>10211.9</v>
      </c>
      <c r="P27" s="34">
        <f t="shared" si="3"/>
        <v>0</v>
      </c>
      <c r="Q27" s="34">
        <f t="shared" si="3"/>
        <v>0</v>
      </c>
      <c r="R27" s="34">
        <f t="shared" si="3"/>
        <v>9797.3</v>
      </c>
      <c r="S27" s="34">
        <f aca="true" t="shared" si="4" ref="S27:AV27">S28+S29+S30+S31+S35+S37+S44</f>
        <v>0</v>
      </c>
      <c r="T27" s="34">
        <f t="shared" si="4"/>
        <v>20009.199999999997</v>
      </c>
      <c r="U27" s="34">
        <f t="shared" si="4"/>
        <v>0</v>
      </c>
      <c r="V27" s="34">
        <f t="shared" si="4"/>
        <v>0</v>
      </c>
      <c r="W27" s="34">
        <f t="shared" si="4"/>
        <v>0</v>
      </c>
      <c r="X27" s="34">
        <f t="shared" si="4"/>
        <v>0</v>
      </c>
      <c r="Y27" s="34">
        <f t="shared" si="4"/>
        <v>0</v>
      </c>
      <c r="Z27" s="34">
        <f t="shared" si="4"/>
        <v>0</v>
      </c>
      <c r="AA27" s="34">
        <f t="shared" si="4"/>
        <v>0</v>
      </c>
      <c r="AB27" s="34">
        <f t="shared" si="4"/>
        <v>3175.892</v>
      </c>
      <c r="AC27" s="34">
        <f t="shared" si="4"/>
        <v>3175.892</v>
      </c>
      <c r="AD27" s="34">
        <f t="shared" si="4"/>
        <v>0</v>
      </c>
      <c r="AE27" s="34">
        <f t="shared" si="4"/>
        <v>0</v>
      </c>
      <c r="AF27" s="34">
        <f t="shared" si="4"/>
        <v>27000</v>
      </c>
      <c r="AG27" s="34">
        <f t="shared" si="4"/>
        <v>0</v>
      </c>
      <c r="AH27" s="34">
        <f t="shared" si="4"/>
        <v>30175.892</v>
      </c>
      <c r="AI27" s="34">
        <f t="shared" si="4"/>
        <v>3205</v>
      </c>
      <c r="AJ27" s="34">
        <f t="shared" si="4"/>
        <v>3205</v>
      </c>
      <c r="AK27" s="34">
        <f t="shared" si="4"/>
        <v>0</v>
      </c>
      <c r="AL27" s="34">
        <f t="shared" si="4"/>
        <v>0</v>
      </c>
      <c r="AM27" s="34">
        <f t="shared" si="4"/>
        <v>27000</v>
      </c>
      <c r="AN27" s="34">
        <f t="shared" si="4"/>
        <v>0</v>
      </c>
      <c r="AO27" s="34">
        <f t="shared" si="4"/>
        <v>30205</v>
      </c>
      <c r="AP27" s="34">
        <f t="shared" si="4"/>
        <v>3020</v>
      </c>
      <c r="AQ27" s="34">
        <f t="shared" si="4"/>
        <v>3020</v>
      </c>
      <c r="AR27" s="34">
        <f t="shared" si="4"/>
        <v>0</v>
      </c>
      <c r="AS27" s="34">
        <f t="shared" si="4"/>
        <v>0</v>
      </c>
      <c r="AT27" s="34">
        <f t="shared" si="4"/>
        <v>26000</v>
      </c>
      <c r="AU27" s="34">
        <f t="shared" si="4"/>
        <v>0</v>
      </c>
      <c r="AV27" s="34">
        <f t="shared" si="4"/>
        <v>29020</v>
      </c>
    </row>
    <row r="28" spans="2:48" ht="68.25" customHeight="1">
      <c r="B28" s="35" t="s">
        <v>18</v>
      </c>
      <c r="C28" s="36" t="s">
        <v>26</v>
      </c>
      <c r="D28" s="30">
        <v>1020101</v>
      </c>
      <c r="E28" s="30" t="s">
        <v>52</v>
      </c>
      <c r="F28" s="37">
        <f>M28+T28+AA28+AH28+AO28+AV28</f>
        <v>106590.35</v>
      </c>
      <c r="G28" s="37">
        <v>1217.25</v>
      </c>
      <c r="H28" s="40">
        <v>1217.25</v>
      </c>
      <c r="I28" s="37"/>
      <c r="J28" s="37">
        <v>0</v>
      </c>
      <c r="K28" s="37">
        <v>3651.8</v>
      </c>
      <c r="L28" s="37">
        <v>0</v>
      </c>
      <c r="M28" s="37">
        <f>G28+J28+K28</f>
        <v>4869.05</v>
      </c>
      <c r="N28" s="37">
        <v>4619</v>
      </c>
      <c r="O28" s="37">
        <v>4619</v>
      </c>
      <c r="P28" s="37"/>
      <c r="Q28" s="37">
        <v>0</v>
      </c>
      <c r="R28" s="37">
        <v>9797.3</v>
      </c>
      <c r="S28" s="37">
        <v>0</v>
      </c>
      <c r="T28" s="40">
        <f>N28+Q28+R28</f>
        <v>14416.3</v>
      </c>
      <c r="U28" s="37">
        <v>0</v>
      </c>
      <c r="V28" s="37">
        <v>0</v>
      </c>
      <c r="W28" s="37"/>
      <c r="X28" s="37">
        <v>0</v>
      </c>
      <c r="Y28" s="37">
        <v>0</v>
      </c>
      <c r="Z28" s="37">
        <v>0</v>
      </c>
      <c r="AA28" s="37">
        <f>U28+X28+Y28+Z28</f>
        <v>0</v>
      </c>
      <c r="AB28" s="37">
        <v>1080</v>
      </c>
      <c r="AC28" s="37">
        <v>1080</v>
      </c>
      <c r="AD28" s="37"/>
      <c r="AE28" s="37">
        <v>0</v>
      </c>
      <c r="AF28" s="37">
        <v>27000</v>
      </c>
      <c r="AG28" s="37">
        <v>0</v>
      </c>
      <c r="AH28" s="37">
        <f>AB28+AE28+AF28+AG28</f>
        <v>28080</v>
      </c>
      <c r="AI28" s="37">
        <v>3205</v>
      </c>
      <c r="AJ28" s="37">
        <v>3205</v>
      </c>
      <c r="AK28" s="37">
        <v>0</v>
      </c>
      <c r="AL28" s="37">
        <v>0</v>
      </c>
      <c r="AM28" s="37">
        <v>27000</v>
      </c>
      <c r="AN28" s="37"/>
      <c r="AO28" s="37">
        <f>AI28+AL28+AM28+AN28</f>
        <v>30205</v>
      </c>
      <c r="AP28" s="37">
        <v>3020</v>
      </c>
      <c r="AQ28" s="37">
        <v>3020</v>
      </c>
      <c r="AR28" s="37">
        <v>0</v>
      </c>
      <c r="AS28" s="37">
        <v>0</v>
      </c>
      <c r="AT28" s="37">
        <v>26000</v>
      </c>
      <c r="AU28" s="37"/>
      <c r="AV28" s="37">
        <f>AP28+AS28+AT28+AU28</f>
        <v>29020</v>
      </c>
    </row>
    <row r="29" spans="2:48" ht="39.75" customHeight="1">
      <c r="B29" s="43" t="s">
        <v>55</v>
      </c>
      <c r="C29" s="36" t="s">
        <v>35</v>
      </c>
      <c r="D29" s="30">
        <v>1020107</v>
      </c>
      <c r="E29" s="30" t="s">
        <v>52</v>
      </c>
      <c r="F29" s="37">
        <f aca="true" t="shared" si="5" ref="F29:F44">M29+T29+AA29+AH29+AO29+AV29</f>
        <v>500</v>
      </c>
      <c r="G29" s="37">
        <v>500</v>
      </c>
      <c r="H29" s="45">
        <v>500</v>
      </c>
      <c r="I29" s="46"/>
      <c r="J29" s="46"/>
      <c r="K29" s="46"/>
      <c r="L29" s="46"/>
      <c r="M29" s="37">
        <v>500</v>
      </c>
      <c r="N29" s="37">
        <v>0</v>
      </c>
      <c r="O29" s="45">
        <v>0</v>
      </c>
      <c r="P29" s="46"/>
      <c r="Q29" s="46"/>
      <c r="R29" s="46"/>
      <c r="S29" s="46"/>
      <c r="T29" s="37">
        <v>0</v>
      </c>
      <c r="U29" s="37">
        <v>0</v>
      </c>
      <c r="V29" s="45">
        <v>0</v>
      </c>
      <c r="W29" s="46"/>
      <c r="X29" s="46"/>
      <c r="Y29" s="46"/>
      <c r="Z29" s="46"/>
      <c r="AA29" s="37">
        <f t="shared" si="2"/>
        <v>0</v>
      </c>
      <c r="AB29" s="37">
        <v>0</v>
      </c>
      <c r="AC29" s="37">
        <v>0</v>
      </c>
      <c r="AD29" s="46"/>
      <c r="AE29" s="46"/>
      <c r="AF29" s="46"/>
      <c r="AG29" s="46"/>
      <c r="AH29" s="37">
        <v>0</v>
      </c>
      <c r="AI29" s="37">
        <v>0</v>
      </c>
      <c r="AJ29" s="37">
        <v>0</v>
      </c>
      <c r="AK29" s="46"/>
      <c r="AL29" s="46"/>
      <c r="AM29" s="46"/>
      <c r="AN29" s="46"/>
      <c r="AO29" s="37">
        <v>0</v>
      </c>
      <c r="AP29" s="37">
        <v>0</v>
      </c>
      <c r="AQ29" s="37">
        <v>0</v>
      </c>
      <c r="AR29" s="46"/>
      <c r="AS29" s="46"/>
      <c r="AT29" s="46"/>
      <c r="AU29" s="46"/>
      <c r="AV29" s="37">
        <v>0</v>
      </c>
    </row>
    <row r="30" spans="2:48" ht="30.75" customHeight="1">
      <c r="B30" s="43" t="s">
        <v>34</v>
      </c>
      <c r="C30" s="36" t="s">
        <v>51</v>
      </c>
      <c r="D30" s="30">
        <v>1020109</v>
      </c>
      <c r="E30" s="30" t="s">
        <v>52</v>
      </c>
      <c r="F30" s="37">
        <f t="shared" si="5"/>
        <v>500</v>
      </c>
      <c r="G30" s="37">
        <v>500</v>
      </c>
      <c r="H30" s="45">
        <v>500</v>
      </c>
      <c r="I30" s="46"/>
      <c r="J30" s="46"/>
      <c r="K30" s="46"/>
      <c r="L30" s="46"/>
      <c r="M30" s="37">
        <v>500</v>
      </c>
      <c r="N30" s="37">
        <v>0</v>
      </c>
      <c r="O30" s="45">
        <v>0</v>
      </c>
      <c r="P30" s="46"/>
      <c r="Q30" s="46"/>
      <c r="R30" s="46"/>
      <c r="S30" s="46"/>
      <c r="T30" s="37">
        <v>0</v>
      </c>
      <c r="U30" s="37">
        <v>0</v>
      </c>
      <c r="V30" s="45">
        <v>0</v>
      </c>
      <c r="W30" s="46"/>
      <c r="X30" s="46"/>
      <c r="Y30" s="46"/>
      <c r="Z30" s="46"/>
      <c r="AA30" s="37">
        <f>U30+X30+Z30</f>
        <v>0</v>
      </c>
      <c r="AB30" s="37">
        <v>0</v>
      </c>
      <c r="AC30" s="37">
        <v>0</v>
      </c>
      <c r="AD30" s="46"/>
      <c r="AE30" s="46"/>
      <c r="AF30" s="46"/>
      <c r="AG30" s="46"/>
      <c r="AH30" s="37">
        <v>0</v>
      </c>
      <c r="AI30" s="37">
        <v>0</v>
      </c>
      <c r="AJ30" s="37">
        <v>0</v>
      </c>
      <c r="AK30" s="46"/>
      <c r="AL30" s="46"/>
      <c r="AM30" s="46"/>
      <c r="AN30" s="46"/>
      <c r="AO30" s="37">
        <v>0</v>
      </c>
      <c r="AP30" s="37">
        <v>0</v>
      </c>
      <c r="AQ30" s="37">
        <v>0</v>
      </c>
      <c r="AR30" s="46"/>
      <c r="AS30" s="46"/>
      <c r="AT30" s="46"/>
      <c r="AU30" s="46"/>
      <c r="AV30" s="37">
        <v>0</v>
      </c>
    </row>
    <row r="31" spans="2:48" s="4" customFormat="1" ht="30.75" customHeight="1">
      <c r="B31" s="35" t="s">
        <v>48</v>
      </c>
      <c r="C31" s="36" t="s">
        <v>53</v>
      </c>
      <c r="D31" s="35" t="s">
        <v>39</v>
      </c>
      <c r="E31" s="30" t="s">
        <v>52</v>
      </c>
      <c r="F31" s="37">
        <f t="shared" si="5"/>
        <v>8592.9</v>
      </c>
      <c r="G31" s="37">
        <v>3000</v>
      </c>
      <c r="H31" s="37">
        <v>3000</v>
      </c>
      <c r="I31" s="34"/>
      <c r="J31" s="34"/>
      <c r="K31" s="34"/>
      <c r="L31" s="34"/>
      <c r="M31" s="37">
        <f>G31+J31+K31</f>
        <v>3000</v>
      </c>
      <c r="N31" s="37">
        <v>5592.9</v>
      </c>
      <c r="O31" s="37">
        <v>5592.9</v>
      </c>
      <c r="P31" s="34"/>
      <c r="Q31" s="34"/>
      <c r="R31" s="34"/>
      <c r="S31" s="34"/>
      <c r="T31" s="37">
        <f>N31+Q31+S31</f>
        <v>5592.9</v>
      </c>
      <c r="U31" s="37">
        <f>SUM(V31:W31)</f>
        <v>0</v>
      </c>
      <c r="V31" s="37">
        <v>0</v>
      </c>
      <c r="W31" s="34"/>
      <c r="X31" s="34"/>
      <c r="Y31" s="34"/>
      <c r="Z31" s="34"/>
      <c r="AA31" s="37">
        <f t="shared" si="2"/>
        <v>0</v>
      </c>
      <c r="AB31" s="37">
        <v>0</v>
      </c>
      <c r="AC31" s="37">
        <v>0</v>
      </c>
      <c r="AD31" s="34"/>
      <c r="AE31" s="34"/>
      <c r="AF31" s="34"/>
      <c r="AG31" s="34"/>
      <c r="AH31" s="37">
        <v>0</v>
      </c>
      <c r="AI31" s="37">
        <v>0</v>
      </c>
      <c r="AJ31" s="37">
        <v>0</v>
      </c>
      <c r="AK31" s="34"/>
      <c r="AL31" s="34"/>
      <c r="AM31" s="34"/>
      <c r="AN31" s="34"/>
      <c r="AO31" s="37">
        <v>0</v>
      </c>
      <c r="AP31" s="37">
        <v>0</v>
      </c>
      <c r="AQ31" s="37">
        <v>0</v>
      </c>
      <c r="AR31" s="34"/>
      <c r="AS31" s="34"/>
      <c r="AT31" s="34"/>
      <c r="AU31" s="34"/>
      <c r="AV31" s="37">
        <v>0</v>
      </c>
    </row>
    <row r="32" spans="2:48" s="4" customFormat="1" ht="30.75" customHeight="1" hidden="1">
      <c r="B32" s="47" t="s">
        <v>133</v>
      </c>
      <c r="C32" s="36" t="s">
        <v>63</v>
      </c>
      <c r="D32" s="35"/>
      <c r="E32" s="30" t="s">
        <v>52</v>
      </c>
      <c r="F32" s="37">
        <f t="shared" si="5"/>
        <v>0</v>
      </c>
      <c r="G32" s="37">
        <v>0</v>
      </c>
      <c r="H32" s="37">
        <v>0</v>
      </c>
      <c r="I32" s="48"/>
      <c r="J32" s="48"/>
      <c r="K32" s="48"/>
      <c r="L32" s="48"/>
      <c r="M32" s="37">
        <v>0</v>
      </c>
      <c r="N32" s="49">
        <v>0</v>
      </c>
      <c r="O32" s="49">
        <v>0</v>
      </c>
      <c r="P32" s="48"/>
      <c r="Q32" s="48"/>
      <c r="R32" s="48"/>
      <c r="S32" s="48"/>
      <c r="T32" s="37">
        <v>0</v>
      </c>
      <c r="U32" s="37">
        <v>0</v>
      </c>
      <c r="V32" s="37">
        <v>0</v>
      </c>
      <c r="W32" s="48"/>
      <c r="X32" s="48"/>
      <c r="Y32" s="48"/>
      <c r="Z32" s="48"/>
      <c r="AA32" s="37">
        <v>0</v>
      </c>
      <c r="AB32" s="37">
        <v>0</v>
      </c>
      <c r="AC32" s="37">
        <v>0</v>
      </c>
      <c r="AD32" s="48"/>
      <c r="AE32" s="48"/>
      <c r="AF32" s="48"/>
      <c r="AG32" s="48"/>
      <c r="AH32" s="37">
        <v>0</v>
      </c>
      <c r="AI32" s="37">
        <v>0</v>
      </c>
      <c r="AJ32" s="37">
        <v>0</v>
      </c>
      <c r="AK32" s="48"/>
      <c r="AL32" s="48"/>
      <c r="AM32" s="48"/>
      <c r="AN32" s="48"/>
      <c r="AO32" s="37">
        <f>AI32</f>
        <v>0</v>
      </c>
      <c r="AP32" s="37">
        <v>0</v>
      </c>
      <c r="AQ32" s="37">
        <v>0</v>
      </c>
      <c r="AR32" s="48"/>
      <c r="AS32" s="48"/>
      <c r="AT32" s="48"/>
      <c r="AU32" s="48"/>
      <c r="AV32" s="37">
        <f>AP32</f>
        <v>0</v>
      </c>
    </row>
    <row r="33" spans="2:48" ht="13.5" customHeight="1" hidden="1">
      <c r="B33" s="35" t="s">
        <v>107</v>
      </c>
      <c r="C33" s="36" t="s">
        <v>124</v>
      </c>
      <c r="D33" s="30"/>
      <c r="E33" s="30" t="s">
        <v>52</v>
      </c>
      <c r="F33" s="37">
        <f t="shared" si="5"/>
        <v>8254.1</v>
      </c>
      <c r="G33" s="37"/>
      <c r="H33" s="4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1"/>
      <c r="U33" s="37">
        <v>0</v>
      </c>
      <c r="V33" s="37">
        <v>0</v>
      </c>
      <c r="W33" s="37"/>
      <c r="X33" s="37"/>
      <c r="Y33" s="37"/>
      <c r="Z33" s="37"/>
      <c r="AA33" s="37">
        <v>0</v>
      </c>
      <c r="AB33" s="37">
        <v>0</v>
      </c>
      <c r="AC33" s="37">
        <v>0</v>
      </c>
      <c r="AD33" s="37"/>
      <c r="AE33" s="37"/>
      <c r="AF33" s="37"/>
      <c r="AG33" s="37"/>
      <c r="AH33" s="37">
        <f aca="true" t="shared" si="6" ref="AH33:AH44">AB33</f>
        <v>0</v>
      </c>
      <c r="AI33" s="37">
        <v>8254.1</v>
      </c>
      <c r="AJ33" s="37">
        <v>8254.1</v>
      </c>
      <c r="AK33" s="37"/>
      <c r="AL33" s="37"/>
      <c r="AM33" s="37"/>
      <c r="AN33" s="37"/>
      <c r="AO33" s="37">
        <f aca="true" t="shared" si="7" ref="AO33:AO43">AI33</f>
        <v>8254.1</v>
      </c>
      <c r="AP33" s="37">
        <v>0</v>
      </c>
      <c r="AQ33" s="37">
        <v>0</v>
      </c>
      <c r="AR33" s="37"/>
      <c r="AS33" s="37"/>
      <c r="AT33" s="37"/>
      <c r="AU33" s="37"/>
      <c r="AV33" s="37">
        <f aca="true" t="shared" si="8" ref="AV33:AV43">AP33</f>
        <v>0</v>
      </c>
    </row>
    <row r="34" spans="2:48" ht="3.75" customHeight="1" hidden="1">
      <c r="B34" s="35" t="s">
        <v>109</v>
      </c>
      <c r="C34" s="36" t="s">
        <v>125</v>
      </c>
      <c r="D34" s="30"/>
      <c r="E34" s="30" t="s">
        <v>52</v>
      </c>
      <c r="F34" s="37">
        <f t="shared" si="5"/>
        <v>1000</v>
      </c>
      <c r="G34" s="37"/>
      <c r="H34" s="40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1"/>
      <c r="U34" s="37">
        <v>0</v>
      </c>
      <c r="V34" s="37">
        <v>0</v>
      </c>
      <c r="W34" s="37"/>
      <c r="X34" s="37"/>
      <c r="Y34" s="37"/>
      <c r="Z34" s="37"/>
      <c r="AA34" s="37">
        <v>0</v>
      </c>
      <c r="AB34" s="37">
        <v>1000</v>
      </c>
      <c r="AC34" s="37">
        <v>1000</v>
      </c>
      <c r="AD34" s="37"/>
      <c r="AE34" s="37"/>
      <c r="AF34" s="37"/>
      <c r="AG34" s="37"/>
      <c r="AH34" s="37">
        <f t="shared" si="6"/>
        <v>1000</v>
      </c>
      <c r="AI34" s="42">
        <v>0</v>
      </c>
      <c r="AJ34" s="37">
        <v>0</v>
      </c>
      <c r="AK34" s="37"/>
      <c r="AL34" s="37"/>
      <c r="AM34" s="37"/>
      <c r="AN34" s="37"/>
      <c r="AO34" s="37">
        <f t="shared" si="7"/>
        <v>0</v>
      </c>
      <c r="AP34" s="37">
        <v>0</v>
      </c>
      <c r="AQ34" s="37">
        <v>0</v>
      </c>
      <c r="AR34" s="37"/>
      <c r="AS34" s="37"/>
      <c r="AT34" s="37"/>
      <c r="AU34" s="37"/>
      <c r="AV34" s="37">
        <f t="shared" si="8"/>
        <v>0</v>
      </c>
    </row>
    <row r="35" spans="2:48" ht="48.75" customHeight="1">
      <c r="B35" s="35" t="s">
        <v>133</v>
      </c>
      <c r="C35" s="36" t="s">
        <v>132</v>
      </c>
      <c r="D35" s="30"/>
      <c r="E35" s="30" t="s">
        <v>52</v>
      </c>
      <c r="F35" s="37">
        <f t="shared" si="5"/>
        <v>1000</v>
      </c>
      <c r="G35" s="37"/>
      <c r="H35" s="4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1"/>
      <c r="U35" s="37"/>
      <c r="V35" s="37"/>
      <c r="W35" s="37"/>
      <c r="X35" s="37"/>
      <c r="Y35" s="37"/>
      <c r="Z35" s="37"/>
      <c r="AA35" s="37"/>
      <c r="AB35" s="37">
        <v>1000</v>
      </c>
      <c r="AC35" s="37">
        <v>1000</v>
      </c>
      <c r="AD35" s="37"/>
      <c r="AE35" s="37"/>
      <c r="AF35" s="37"/>
      <c r="AG35" s="37"/>
      <c r="AH35" s="37">
        <f>AB35</f>
        <v>1000</v>
      </c>
      <c r="AI35" s="42">
        <v>0</v>
      </c>
      <c r="AJ35" s="37">
        <v>0</v>
      </c>
      <c r="AK35" s="37"/>
      <c r="AL35" s="37"/>
      <c r="AM35" s="37"/>
      <c r="AN35" s="37"/>
      <c r="AO35" s="37">
        <f>AI35</f>
        <v>0</v>
      </c>
      <c r="AP35" s="37">
        <v>0</v>
      </c>
      <c r="AQ35" s="37">
        <v>0</v>
      </c>
      <c r="AR35" s="37"/>
      <c r="AS35" s="37"/>
      <c r="AT35" s="37"/>
      <c r="AU35" s="37"/>
      <c r="AV35" s="37">
        <f>AP35</f>
        <v>0</v>
      </c>
    </row>
    <row r="36" spans="2:48" ht="33" customHeight="1" hidden="1">
      <c r="B36" s="35" t="s">
        <v>110</v>
      </c>
      <c r="C36" s="36" t="s">
        <v>126</v>
      </c>
      <c r="D36" s="30"/>
      <c r="E36" s="30" t="s">
        <v>52</v>
      </c>
      <c r="F36" s="37">
        <f t="shared" si="5"/>
        <v>0</v>
      </c>
      <c r="G36" s="37"/>
      <c r="H36" s="40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1"/>
      <c r="U36" s="37">
        <v>0</v>
      </c>
      <c r="V36" s="37">
        <v>0</v>
      </c>
      <c r="W36" s="37"/>
      <c r="X36" s="37"/>
      <c r="Y36" s="37"/>
      <c r="Z36" s="37"/>
      <c r="AA36" s="37">
        <v>0</v>
      </c>
      <c r="AB36" s="37">
        <v>0</v>
      </c>
      <c r="AC36" s="37">
        <v>0</v>
      </c>
      <c r="AD36" s="37"/>
      <c r="AE36" s="37"/>
      <c r="AF36" s="37"/>
      <c r="AG36" s="37"/>
      <c r="AH36" s="37">
        <f t="shared" si="6"/>
        <v>0</v>
      </c>
      <c r="AI36" s="37">
        <v>0</v>
      </c>
      <c r="AJ36" s="37">
        <v>0</v>
      </c>
      <c r="AK36" s="37"/>
      <c r="AL36" s="37"/>
      <c r="AM36" s="37"/>
      <c r="AN36" s="37"/>
      <c r="AO36" s="37">
        <f t="shared" si="7"/>
        <v>0</v>
      </c>
      <c r="AP36" s="37">
        <v>0</v>
      </c>
      <c r="AQ36" s="37">
        <v>0</v>
      </c>
      <c r="AR36" s="37"/>
      <c r="AS36" s="37"/>
      <c r="AT36" s="37"/>
      <c r="AU36" s="37"/>
      <c r="AV36" s="37">
        <f t="shared" si="8"/>
        <v>0</v>
      </c>
    </row>
    <row r="37" spans="2:48" ht="52.5" customHeight="1">
      <c r="B37" s="35" t="s">
        <v>107</v>
      </c>
      <c r="C37" s="36" t="s">
        <v>139</v>
      </c>
      <c r="D37" s="30"/>
      <c r="E37" s="30" t="s">
        <v>52</v>
      </c>
      <c r="F37" s="37">
        <f t="shared" si="5"/>
        <v>1000</v>
      </c>
      <c r="G37" s="37"/>
      <c r="H37" s="4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1"/>
      <c r="U37" s="37"/>
      <c r="V37" s="37"/>
      <c r="W37" s="37"/>
      <c r="X37" s="37"/>
      <c r="Y37" s="37"/>
      <c r="Z37" s="37"/>
      <c r="AA37" s="37"/>
      <c r="AB37" s="37">
        <v>1000</v>
      </c>
      <c r="AC37" s="37">
        <v>1000</v>
      </c>
      <c r="AD37" s="37"/>
      <c r="AE37" s="37"/>
      <c r="AF37" s="37"/>
      <c r="AG37" s="37"/>
      <c r="AH37" s="37">
        <f>AB37</f>
        <v>1000</v>
      </c>
      <c r="AI37" s="37">
        <v>0</v>
      </c>
      <c r="AJ37" s="37">
        <v>0</v>
      </c>
      <c r="AK37" s="37"/>
      <c r="AL37" s="37"/>
      <c r="AM37" s="37"/>
      <c r="AN37" s="37"/>
      <c r="AO37" s="37">
        <f>AI37</f>
        <v>0</v>
      </c>
      <c r="AP37" s="37">
        <v>0</v>
      </c>
      <c r="AQ37" s="37">
        <v>0</v>
      </c>
      <c r="AR37" s="37"/>
      <c r="AS37" s="37"/>
      <c r="AT37" s="37"/>
      <c r="AU37" s="37"/>
      <c r="AV37" s="37">
        <f>AP37</f>
        <v>0</v>
      </c>
    </row>
    <row r="38" spans="2:48" ht="30.75" customHeight="1" hidden="1">
      <c r="B38" s="35" t="s">
        <v>112</v>
      </c>
      <c r="C38" s="36" t="s">
        <v>108</v>
      </c>
      <c r="D38" s="30"/>
      <c r="E38" s="52" t="s">
        <v>52</v>
      </c>
      <c r="F38" s="37">
        <f t="shared" si="5"/>
        <v>5000</v>
      </c>
      <c r="G38" s="37"/>
      <c r="H38" s="4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1"/>
      <c r="U38" s="37">
        <v>0</v>
      </c>
      <c r="V38" s="37">
        <v>0</v>
      </c>
      <c r="W38" s="37"/>
      <c r="X38" s="37"/>
      <c r="Y38" s="37"/>
      <c r="Z38" s="37"/>
      <c r="AA38" s="37">
        <v>0</v>
      </c>
      <c r="AB38" s="37">
        <v>0</v>
      </c>
      <c r="AC38" s="37">
        <v>0</v>
      </c>
      <c r="AD38" s="37"/>
      <c r="AE38" s="37"/>
      <c r="AF38" s="37"/>
      <c r="AG38" s="37"/>
      <c r="AH38" s="37">
        <f t="shared" si="6"/>
        <v>0</v>
      </c>
      <c r="AI38" s="37">
        <v>0</v>
      </c>
      <c r="AJ38" s="37">
        <v>0</v>
      </c>
      <c r="AK38" s="37"/>
      <c r="AL38" s="37"/>
      <c r="AM38" s="37"/>
      <c r="AN38" s="37"/>
      <c r="AO38" s="37">
        <f t="shared" si="7"/>
        <v>0</v>
      </c>
      <c r="AP38" s="37">
        <v>5000</v>
      </c>
      <c r="AQ38" s="37">
        <v>5000</v>
      </c>
      <c r="AR38" s="37"/>
      <c r="AS38" s="37"/>
      <c r="AT38" s="37"/>
      <c r="AU38" s="37"/>
      <c r="AV38" s="37">
        <f t="shared" si="8"/>
        <v>5000</v>
      </c>
    </row>
    <row r="39" spans="2:48" ht="29.25" customHeight="1" hidden="1">
      <c r="B39" s="35" t="s">
        <v>113</v>
      </c>
      <c r="C39" s="36" t="s">
        <v>111</v>
      </c>
      <c r="D39" s="30"/>
      <c r="E39" s="52" t="s">
        <v>52</v>
      </c>
      <c r="F39" s="37">
        <f t="shared" si="5"/>
        <v>1000</v>
      </c>
      <c r="G39" s="37"/>
      <c r="H39" s="4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1"/>
      <c r="U39" s="37">
        <v>0</v>
      </c>
      <c r="V39" s="37">
        <v>0</v>
      </c>
      <c r="W39" s="37"/>
      <c r="X39" s="37"/>
      <c r="Y39" s="37"/>
      <c r="Z39" s="37"/>
      <c r="AA39" s="37">
        <v>0</v>
      </c>
      <c r="AB39" s="37">
        <v>0</v>
      </c>
      <c r="AC39" s="37">
        <v>0</v>
      </c>
      <c r="AD39" s="37"/>
      <c r="AE39" s="37"/>
      <c r="AF39" s="37"/>
      <c r="AG39" s="37"/>
      <c r="AH39" s="37">
        <f t="shared" si="6"/>
        <v>0</v>
      </c>
      <c r="AI39" s="37">
        <v>1000</v>
      </c>
      <c r="AJ39" s="37">
        <v>1000</v>
      </c>
      <c r="AK39" s="37"/>
      <c r="AL39" s="37"/>
      <c r="AM39" s="37"/>
      <c r="AN39" s="37"/>
      <c r="AO39" s="37">
        <f t="shared" si="7"/>
        <v>1000</v>
      </c>
      <c r="AP39" s="37">
        <v>0</v>
      </c>
      <c r="AQ39" s="37">
        <v>0</v>
      </c>
      <c r="AR39" s="37"/>
      <c r="AS39" s="37"/>
      <c r="AT39" s="37"/>
      <c r="AU39" s="37"/>
      <c r="AV39" s="37">
        <f t="shared" si="8"/>
        <v>0</v>
      </c>
    </row>
    <row r="40" spans="2:48" ht="32.25" customHeight="1" hidden="1">
      <c r="B40" s="35" t="s">
        <v>114</v>
      </c>
      <c r="C40" s="36" t="s">
        <v>127</v>
      </c>
      <c r="D40" s="30"/>
      <c r="E40" s="52" t="s">
        <v>52</v>
      </c>
      <c r="F40" s="37">
        <f t="shared" si="5"/>
        <v>3000</v>
      </c>
      <c r="G40" s="37"/>
      <c r="H40" s="40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1"/>
      <c r="U40" s="37">
        <v>0</v>
      </c>
      <c r="V40" s="37">
        <v>0</v>
      </c>
      <c r="W40" s="37"/>
      <c r="X40" s="37"/>
      <c r="Y40" s="37"/>
      <c r="Z40" s="37"/>
      <c r="AA40" s="37">
        <v>0</v>
      </c>
      <c r="AB40" s="37">
        <v>0</v>
      </c>
      <c r="AC40" s="37">
        <v>0</v>
      </c>
      <c r="AD40" s="37"/>
      <c r="AE40" s="37"/>
      <c r="AF40" s="37"/>
      <c r="AG40" s="37"/>
      <c r="AH40" s="37">
        <f t="shared" si="6"/>
        <v>0</v>
      </c>
      <c r="AI40" s="37">
        <v>3000</v>
      </c>
      <c r="AJ40" s="37">
        <v>3000</v>
      </c>
      <c r="AK40" s="37"/>
      <c r="AL40" s="37"/>
      <c r="AM40" s="37"/>
      <c r="AN40" s="37"/>
      <c r="AO40" s="37">
        <f t="shared" si="7"/>
        <v>3000</v>
      </c>
      <c r="AP40" s="37">
        <v>0</v>
      </c>
      <c r="AQ40" s="37">
        <v>0</v>
      </c>
      <c r="AR40" s="37"/>
      <c r="AS40" s="37"/>
      <c r="AT40" s="37"/>
      <c r="AU40" s="37"/>
      <c r="AV40" s="37">
        <f t="shared" si="8"/>
        <v>0</v>
      </c>
    </row>
    <row r="41" spans="2:48" ht="35.25" customHeight="1" hidden="1">
      <c r="B41" s="35" t="s">
        <v>115</v>
      </c>
      <c r="C41" s="36" t="s">
        <v>128</v>
      </c>
      <c r="D41" s="30"/>
      <c r="E41" s="52" t="s">
        <v>52</v>
      </c>
      <c r="F41" s="37">
        <f t="shared" si="5"/>
        <v>1000</v>
      </c>
      <c r="G41" s="37"/>
      <c r="H41" s="40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1"/>
      <c r="U41" s="37">
        <v>0</v>
      </c>
      <c r="V41" s="37">
        <v>0</v>
      </c>
      <c r="W41" s="37"/>
      <c r="X41" s="37"/>
      <c r="Y41" s="37"/>
      <c r="Z41" s="37"/>
      <c r="AA41" s="37">
        <v>0</v>
      </c>
      <c r="AB41" s="37">
        <v>0</v>
      </c>
      <c r="AC41" s="37">
        <v>0</v>
      </c>
      <c r="AD41" s="37"/>
      <c r="AE41" s="37"/>
      <c r="AF41" s="37"/>
      <c r="AG41" s="37"/>
      <c r="AH41" s="37">
        <f t="shared" si="6"/>
        <v>0</v>
      </c>
      <c r="AI41" s="37">
        <v>1000</v>
      </c>
      <c r="AJ41" s="37">
        <v>1000</v>
      </c>
      <c r="AK41" s="37"/>
      <c r="AL41" s="37"/>
      <c r="AM41" s="37"/>
      <c r="AN41" s="37"/>
      <c r="AO41" s="37">
        <f t="shared" si="7"/>
        <v>1000</v>
      </c>
      <c r="AP41" s="37">
        <v>0</v>
      </c>
      <c r="AQ41" s="37">
        <v>0</v>
      </c>
      <c r="AR41" s="37"/>
      <c r="AS41" s="37"/>
      <c r="AT41" s="37"/>
      <c r="AU41" s="37"/>
      <c r="AV41" s="37">
        <f t="shared" si="8"/>
        <v>0</v>
      </c>
    </row>
    <row r="42" spans="2:48" ht="31.5" customHeight="1" hidden="1">
      <c r="B42" s="35" t="s">
        <v>131</v>
      </c>
      <c r="C42" s="36" t="s">
        <v>129</v>
      </c>
      <c r="D42" s="30"/>
      <c r="E42" s="52" t="s">
        <v>52</v>
      </c>
      <c r="F42" s="37">
        <f t="shared" si="5"/>
        <v>4000</v>
      </c>
      <c r="G42" s="37"/>
      <c r="H42" s="4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1"/>
      <c r="U42" s="37">
        <v>0</v>
      </c>
      <c r="V42" s="37">
        <v>0</v>
      </c>
      <c r="W42" s="37"/>
      <c r="X42" s="37"/>
      <c r="Y42" s="37"/>
      <c r="Z42" s="37"/>
      <c r="AA42" s="37">
        <v>0</v>
      </c>
      <c r="AB42" s="37">
        <v>0</v>
      </c>
      <c r="AC42" s="37">
        <v>0</v>
      </c>
      <c r="AD42" s="37"/>
      <c r="AE42" s="37"/>
      <c r="AF42" s="37"/>
      <c r="AG42" s="37"/>
      <c r="AH42" s="37">
        <f t="shared" si="6"/>
        <v>0</v>
      </c>
      <c r="AI42" s="37">
        <v>0</v>
      </c>
      <c r="AJ42" s="37">
        <v>0</v>
      </c>
      <c r="AK42" s="37"/>
      <c r="AL42" s="37"/>
      <c r="AM42" s="37"/>
      <c r="AN42" s="37"/>
      <c r="AO42" s="37">
        <f t="shared" si="7"/>
        <v>0</v>
      </c>
      <c r="AP42" s="37">
        <v>4000</v>
      </c>
      <c r="AQ42" s="37">
        <v>4000</v>
      </c>
      <c r="AR42" s="37"/>
      <c r="AS42" s="37"/>
      <c r="AT42" s="37"/>
      <c r="AU42" s="37"/>
      <c r="AV42" s="37">
        <f t="shared" si="8"/>
        <v>4000</v>
      </c>
    </row>
    <row r="43" spans="2:48" ht="36" customHeight="1" hidden="1">
      <c r="B43" s="35" t="s">
        <v>134</v>
      </c>
      <c r="C43" s="36" t="s">
        <v>130</v>
      </c>
      <c r="D43" s="30"/>
      <c r="E43" s="52" t="s">
        <v>52</v>
      </c>
      <c r="F43" s="37">
        <f t="shared" si="5"/>
        <v>2000</v>
      </c>
      <c r="G43" s="37"/>
      <c r="H43" s="40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1"/>
      <c r="U43" s="37">
        <v>0</v>
      </c>
      <c r="V43" s="37">
        <v>0</v>
      </c>
      <c r="W43" s="37"/>
      <c r="X43" s="37"/>
      <c r="Y43" s="37"/>
      <c r="Z43" s="37"/>
      <c r="AA43" s="37">
        <v>0</v>
      </c>
      <c r="AB43" s="37">
        <v>2000</v>
      </c>
      <c r="AC43" s="37">
        <v>2000</v>
      </c>
      <c r="AD43" s="37"/>
      <c r="AE43" s="37"/>
      <c r="AF43" s="37"/>
      <c r="AG43" s="37"/>
      <c r="AH43" s="37">
        <f t="shared" si="6"/>
        <v>2000</v>
      </c>
      <c r="AI43" s="37">
        <v>0</v>
      </c>
      <c r="AJ43" s="37">
        <v>0</v>
      </c>
      <c r="AK43" s="37"/>
      <c r="AL43" s="37"/>
      <c r="AM43" s="37"/>
      <c r="AN43" s="37"/>
      <c r="AO43" s="37">
        <f t="shared" si="7"/>
        <v>0</v>
      </c>
      <c r="AP43" s="37">
        <v>0</v>
      </c>
      <c r="AQ43" s="37">
        <v>0</v>
      </c>
      <c r="AR43" s="37"/>
      <c r="AS43" s="37"/>
      <c r="AT43" s="37"/>
      <c r="AU43" s="37"/>
      <c r="AV43" s="37">
        <f t="shared" si="8"/>
        <v>0</v>
      </c>
    </row>
    <row r="44" spans="2:48" ht="50.25" customHeight="1">
      <c r="B44" s="47" t="s">
        <v>138</v>
      </c>
      <c r="C44" s="36" t="s">
        <v>140</v>
      </c>
      <c r="D44" s="52"/>
      <c r="E44" s="52" t="s">
        <v>52</v>
      </c>
      <c r="F44" s="37">
        <f t="shared" si="5"/>
        <v>95.892</v>
      </c>
      <c r="G44" s="37"/>
      <c r="H44" s="53"/>
      <c r="I44" s="49"/>
      <c r="J44" s="49"/>
      <c r="K44" s="49"/>
      <c r="L44" s="49"/>
      <c r="M44" s="37"/>
      <c r="N44" s="49"/>
      <c r="O44" s="49"/>
      <c r="P44" s="49"/>
      <c r="Q44" s="49"/>
      <c r="R44" s="49"/>
      <c r="S44" s="49"/>
      <c r="T44" s="54"/>
      <c r="U44" s="49"/>
      <c r="V44" s="49"/>
      <c r="W44" s="49"/>
      <c r="X44" s="49"/>
      <c r="Y44" s="49"/>
      <c r="Z44" s="49"/>
      <c r="AA44" s="37"/>
      <c r="AB44" s="49">
        <v>95.892</v>
      </c>
      <c r="AC44" s="49">
        <v>95.892</v>
      </c>
      <c r="AD44" s="49"/>
      <c r="AE44" s="49"/>
      <c r="AF44" s="49"/>
      <c r="AG44" s="49"/>
      <c r="AH44" s="49">
        <f t="shared" si="6"/>
        <v>95.892</v>
      </c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</row>
    <row r="45" spans="2:48" s="24" customFormat="1" ht="30" customHeight="1">
      <c r="B45" s="47" t="s">
        <v>44</v>
      </c>
      <c r="C45" s="32" t="s">
        <v>27</v>
      </c>
      <c r="D45" s="35" t="s">
        <v>40</v>
      </c>
      <c r="E45" s="30"/>
      <c r="F45" s="34">
        <f>M45+T45+AA45+AH45+AO45+AV45</f>
        <v>669954.8</v>
      </c>
      <c r="G45" s="34">
        <f>SUM(H45:I45)</f>
        <v>1900</v>
      </c>
      <c r="H45" s="48">
        <f aca="true" t="shared" si="9" ref="H45:AK45">H46</f>
        <v>1900</v>
      </c>
      <c r="I45" s="48">
        <f t="shared" si="9"/>
        <v>0</v>
      </c>
      <c r="J45" s="48">
        <f t="shared" si="9"/>
        <v>0</v>
      </c>
      <c r="K45" s="48">
        <f t="shared" si="9"/>
        <v>0</v>
      </c>
      <c r="L45" s="48">
        <f t="shared" si="9"/>
        <v>0</v>
      </c>
      <c r="M45" s="34">
        <f>G45+J45+K45</f>
        <v>1900</v>
      </c>
      <c r="N45" s="48">
        <f t="shared" si="9"/>
        <v>1900</v>
      </c>
      <c r="O45" s="48">
        <f t="shared" si="9"/>
        <v>1900</v>
      </c>
      <c r="P45" s="48">
        <f t="shared" si="9"/>
        <v>0</v>
      </c>
      <c r="Q45" s="48">
        <f t="shared" si="9"/>
        <v>9072</v>
      </c>
      <c r="R45" s="48">
        <f t="shared" si="9"/>
        <v>0</v>
      </c>
      <c r="S45" s="48">
        <f t="shared" si="9"/>
        <v>0</v>
      </c>
      <c r="T45" s="48">
        <f t="shared" si="9"/>
        <v>10972</v>
      </c>
      <c r="U45" s="48">
        <f t="shared" si="9"/>
        <v>0</v>
      </c>
      <c r="V45" s="48">
        <f t="shared" si="9"/>
        <v>0</v>
      </c>
      <c r="W45" s="48">
        <f t="shared" si="9"/>
        <v>0</v>
      </c>
      <c r="X45" s="48">
        <f t="shared" si="9"/>
        <v>45174.2</v>
      </c>
      <c r="Y45" s="48">
        <f t="shared" si="9"/>
        <v>0</v>
      </c>
      <c r="Z45" s="48">
        <f t="shared" si="9"/>
        <v>0</v>
      </c>
      <c r="AA45" s="34">
        <f>U45+X45+Y45</f>
        <v>45174.2</v>
      </c>
      <c r="AB45" s="48">
        <f t="shared" si="9"/>
        <v>0</v>
      </c>
      <c r="AC45" s="48">
        <f t="shared" si="9"/>
        <v>0</v>
      </c>
      <c r="AD45" s="48">
        <f t="shared" si="9"/>
        <v>0</v>
      </c>
      <c r="AE45" s="48">
        <f t="shared" si="9"/>
        <v>284516.4</v>
      </c>
      <c r="AF45" s="48">
        <f t="shared" si="9"/>
        <v>0</v>
      </c>
      <c r="AG45" s="48">
        <f t="shared" si="9"/>
        <v>0</v>
      </c>
      <c r="AH45" s="48">
        <f t="shared" si="9"/>
        <v>284516.4</v>
      </c>
      <c r="AI45" s="48">
        <f t="shared" si="9"/>
        <v>0</v>
      </c>
      <c r="AJ45" s="48">
        <f t="shared" si="9"/>
        <v>0</v>
      </c>
      <c r="AK45" s="48">
        <f t="shared" si="9"/>
        <v>0</v>
      </c>
      <c r="AL45" s="48">
        <f>AL46</f>
        <v>204197.4</v>
      </c>
      <c r="AM45" s="48">
        <f aca="true" t="shared" si="10" ref="AM45:AV45">AM46</f>
        <v>0</v>
      </c>
      <c r="AN45" s="48">
        <f t="shared" si="10"/>
        <v>0</v>
      </c>
      <c r="AO45" s="48">
        <f t="shared" si="10"/>
        <v>204197.4</v>
      </c>
      <c r="AP45" s="48">
        <f t="shared" si="10"/>
        <v>0</v>
      </c>
      <c r="AQ45" s="48">
        <f t="shared" si="10"/>
        <v>0</v>
      </c>
      <c r="AR45" s="48">
        <f t="shared" si="10"/>
        <v>0</v>
      </c>
      <c r="AS45" s="48">
        <f t="shared" si="10"/>
        <v>123194.8</v>
      </c>
      <c r="AT45" s="48">
        <f t="shared" si="10"/>
        <v>0</v>
      </c>
      <c r="AU45" s="48">
        <f t="shared" si="10"/>
        <v>0</v>
      </c>
      <c r="AV45" s="48">
        <f t="shared" si="10"/>
        <v>123194.8</v>
      </c>
    </row>
    <row r="46" spans="2:48" s="4" customFormat="1" ht="31.5" customHeight="1">
      <c r="B46" s="47" t="s">
        <v>45</v>
      </c>
      <c r="C46" s="36" t="s">
        <v>49</v>
      </c>
      <c r="D46" s="35" t="s">
        <v>50</v>
      </c>
      <c r="E46" s="30" t="s">
        <v>62</v>
      </c>
      <c r="F46" s="37">
        <f>M46+T46+AA46+AH46+AO46+AV46</f>
        <v>669954.8</v>
      </c>
      <c r="G46" s="49">
        <v>1900</v>
      </c>
      <c r="H46" s="49">
        <v>1900</v>
      </c>
      <c r="I46" s="49"/>
      <c r="J46" s="49">
        <v>0</v>
      </c>
      <c r="K46" s="49"/>
      <c r="L46" s="49">
        <v>0</v>
      </c>
      <c r="M46" s="37">
        <f>G46+J46+K46+L46</f>
        <v>1900</v>
      </c>
      <c r="N46" s="37">
        <f>SUM(O46:P46)</f>
        <v>1900</v>
      </c>
      <c r="O46" s="49">
        <v>1900</v>
      </c>
      <c r="P46" s="49"/>
      <c r="Q46" s="49">
        <v>9072</v>
      </c>
      <c r="R46" s="49"/>
      <c r="S46" s="48"/>
      <c r="T46" s="37">
        <f>N46+Q46+S46</f>
        <v>10972</v>
      </c>
      <c r="U46" s="37">
        <f>SUM(V46:W46)</f>
        <v>0</v>
      </c>
      <c r="V46" s="49">
        <v>0</v>
      </c>
      <c r="W46" s="49"/>
      <c r="X46" s="49">
        <v>45174.2</v>
      </c>
      <c r="Y46" s="49"/>
      <c r="Z46" s="48"/>
      <c r="AA46" s="37">
        <f>U46+X46+Z46</f>
        <v>45174.2</v>
      </c>
      <c r="AB46" s="37">
        <f>SUM(AC46:AD46)</f>
        <v>0</v>
      </c>
      <c r="AC46" s="49">
        <v>0</v>
      </c>
      <c r="AD46" s="49"/>
      <c r="AE46" s="49">
        <v>284516.4</v>
      </c>
      <c r="AF46" s="49"/>
      <c r="AG46" s="48"/>
      <c r="AH46" s="37">
        <f>AB46+AE46+AG46</f>
        <v>284516.4</v>
      </c>
      <c r="AI46" s="37">
        <f>SUM(AJ46:AK46)</f>
        <v>0</v>
      </c>
      <c r="AJ46" s="49">
        <v>0</v>
      </c>
      <c r="AK46" s="49"/>
      <c r="AL46" s="49">
        <v>204197.4</v>
      </c>
      <c r="AM46" s="49"/>
      <c r="AN46" s="48"/>
      <c r="AO46" s="37">
        <f>AI46+AL46+AN46</f>
        <v>204197.4</v>
      </c>
      <c r="AP46" s="37">
        <v>0</v>
      </c>
      <c r="AQ46" s="49">
        <v>0</v>
      </c>
      <c r="AR46" s="49"/>
      <c r="AS46" s="49">
        <v>123194.8</v>
      </c>
      <c r="AT46" s="49"/>
      <c r="AU46" s="48"/>
      <c r="AV46" s="37">
        <f>AP46+AS46+AU46</f>
        <v>123194.8</v>
      </c>
    </row>
    <row r="47" spans="2:48" ht="15.75">
      <c r="B47" s="70" t="s">
        <v>22</v>
      </c>
      <c r="C47" s="71"/>
      <c r="D47" s="71"/>
      <c r="E47" s="72"/>
      <c r="F47" s="34">
        <f aca="true" t="shared" si="11" ref="F47:AV47">F18+F27+F45</f>
        <v>806982.042</v>
      </c>
      <c r="G47" s="34">
        <f t="shared" si="11"/>
        <v>8017.25</v>
      </c>
      <c r="H47" s="34">
        <f t="shared" si="11"/>
        <v>8017.25</v>
      </c>
      <c r="I47" s="34">
        <f t="shared" si="11"/>
        <v>0</v>
      </c>
      <c r="J47" s="34">
        <f t="shared" si="11"/>
        <v>0</v>
      </c>
      <c r="K47" s="34">
        <f t="shared" si="11"/>
        <v>3651.8</v>
      </c>
      <c r="L47" s="34">
        <f t="shared" si="11"/>
        <v>0</v>
      </c>
      <c r="M47" s="34">
        <f t="shared" si="11"/>
        <v>11669.05</v>
      </c>
      <c r="N47" s="34">
        <f t="shared" si="11"/>
        <v>12264.9</v>
      </c>
      <c r="O47" s="34">
        <f t="shared" si="11"/>
        <v>12264.9</v>
      </c>
      <c r="P47" s="34">
        <f t="shared" si="11"/>
        <v>0</v>
      </c>
      <c r="Q47" s="34">
        <f t="shared" si="11"/>
        <v>9072</v>
      </c>
      <c r="R47" s="34">
        <f t="shared" si="11"/>
        <v>9797.3</v>
      </c>
      <c r="S47" s="34">
        <f t="shared" si="11"/>
        <v>0</v>
      </c>
      <c r="T47" s="34">
        <f t="shared" si="11"/>
        <v>31134.199999999997</v>
      </c>
      <c r="U47" s="34">
        <f t="shared" si="11"/>
        <v>195.1</v>
      </c>
      <c r="V47" s="34">
        <f t="shared" si="11"/>
        <v>195.1</v>
      </c>
      <c r="W47" s="34">
        <f t="shared" si="11"/>
        <v>0</v>
      </c>
      <c r="X47" s="34">
        <f t="shared" si="11"/>
        <v>45174.2</v>
      </c>
      <c r="Y47" s="34">
        <f t="shared" si="11"/>
        <v>0</v>
      </c>
      <c r="Z47" s="34">
        <f t="shared" si="11"/>
        <v>0</v>
      </c>
      <c r="AA47" s="34">
        <f t="shared" si="11"/>
        <v>45369.299999999996</v>
      </c>
      <c r="AB47" s="34">
        <f t="shared" si="11"/>
        <v>9675.892</v>
      </c>
      <c r="AC47" s="34">
        <f t="shared" si="11"/>
        <v>9675.892</v>
      </c>
      <c r="AD47" s="34">
        <f t="shared" si="11"/>
        <v>0</v>
      </c>
      <c r="AE47" s="34">
        <f t="shared" si="11"/>
        <v>284516.4</v>
      </c>
      <c r="AF47" s="34">
        <f t="shared" si="11"/>
        <v>27000</v>
      </c>
      <c r="AG47" s="34">
        <f t="shared" si="11"/>
        <v>0</v>
      </c>
      <c r="AH47" s="34">
        <f t="shared" si="11"/>
        <v>321192.292</v>
      </c>
      <c r="AI47" s="34">
        <f t="shared" si="11"/>
        <v>8705</v>
      </c>
      <c r="AJ47" s="34">
        <f t="shared" si="11"/>
        <v>8705</v>
      </c>
      <c r="AK47" s="34">
        <f t="shared" si="11"/>
        <v>0</v>
      </c>
      <c r="AL47" s="34">
        <f t="shared" si="11"/>
        <v>204197.4</v>
      </c>
      <c r="AM47" s="34">
        <f t="shared" si="11"/>
        <v>27000</v>
      </c>
      <c r="AN47" s="34">
        <f t="shared" si="11"/>
        <v>0</v>
      </c>
      <c r="AO47" s="34">
        <f t="shared" si="11"/>
        <v>239902.4</v>
      </c>
      <c r="AP47" s="34">
        <f t="shared" si="11"/>
        <v>8520</v>
      </c>
      <c r="AQ47" s="34">
        <f t="shared" si="11"/>
        <v>8520</v>
      </c>
      <c r="AR47" s="34">
        <f t="shared" si="11"/>
        <v>0</v>
      </c>
      <c r="AS47" s="34">
        <f t="shared" si="11"/>
        <v>123194.8</v>
      </c>
      <c r="AT47" s="34">
        <f t="shared" si="11"/>
        <v>26000</v>
      </c>
      <c r="AU47" s="34">
        <f t="shared" si="11"/>
        <v>0</v>
      </c>
      <c r="AV47" s="34">
        <f t="shared" si="11"/>
        <v>157714.8</v>
      </c>
    </row>
  </sheetData>
  <sheetProtection/>
  <mergeCells count="80">
    <mergeCell ref="AI5:AO7"/>
    <mergeCell ref="AI8:AO9"/>
    <mergeCell ref="AI10:AK13"/>
    <mergeCell ref="AL10:AL16"/>
    <mergeCell ref="AN10:AN16"/>
    <mergeCell ref="AO10:AO14"/>
    <mergeCell ref="AI14:AI16"/>
    <mergeCell ref="AJ14:AK14"/>
    <mergeCell ref="AK15:AK16"/>
    <mergeCell ref="AO15:AO16"/>
    <mergeCell ref="N8:T9"/>
    <mergeCell ref="AJ15:AJ16"/>
    <mergeCell ref="T10:T14"/>
    <mergeCell ref="V15:V16"/>
    <mergeCell ref="R10:R16"/>
    <mergeCell ref="N5:T7"/>
    <mergeCell ref="V14:W14"/>
    <mergeCell ref="Q10:Q16"/>
    <mergeCell ref="X10:X16"/>
    <mergeCell ref="U14:U16"/>
    <mergeCell ref="H14:I14"/>
    <mergeCell ref="S10:S16"/>
    <mergeCell ref="L10:L16"/>
    <mergeCell ref="AA10:AA14"/>
    <mergeCell ref="AA15:AA16"/>
    <mergeCell ref="AB14:AB16"/>
    <mergeCell ref="J10:J16"/>
    <mergeCell ref="Z10:Z16"/>
    <mergeCell ref="P15:P16"/>
    <mergeCell ref="T15:T16"/>
    <mergeCell ref="AB8:AH9"/>
    <mergeCell ref="AB10:AD13"/>
    <mergeCell ref="AE10:AE16"/>
    <mergeCell ref="AG10:AG16"/>
    <mergeCell ref="F15:F16"/>
    <mergeCell ref="AF10:AF16"/>
    <mergeCell ref="M10:M14"/>
    <mergeCell ref="AC15:AC16"/>
    <mergeCell ref="K10:K16"/>
    <mergeCell ref="H15:H16"/>
    <mergeCell ref="E5:E16"/>
    <mergeCell ref="G10:I13"/>
    <mergeCell ref="AC14:AD14"/>
    <mergeCell ref="U10:W13"/>
    <mergeCell ref="G8:M9"/>
    <mergeCell ref="F5:F14"/>
    <mergeCell ref="W15:W16"/>
    <mergeCell ref="AD15:AD16"/>
    <mergeCell ref="O14:P14"/>
    <mergeCell ref="AB5:AH7"/>
    <mergeCell ref="U1:AA1"/>
    <mergeCell ref="N14:N16"/>
    <mergeCell ref="N10:P13"/>
    <mergeCell ref="U5:AA7"/>
    <mergeCell ref="U8:AA9"/>
    <mergeCell ref="AP14:AP16"/>
    <mergeCell ref="AM10:AM16"/>
    <mergeCell ref="O15:O16"/>
    <mergeCell ref="AH10:AH14"/>
    <mergeCell ref="AH15:AH16"/>
    <mergeCell ref="AR15:AR16"/>
    <mergeCell ref="B47:E47"/>
    <mergeCell ref="B5:B16"/>
    <mergeCell ref="G14:G16"/>
    <mergeCell ref="C5:C16"/>
    <mergeCell ref="D5:D16"/>
    <mergeCell ref="G5:M7"/>
    <mergeCell ref="Y10:Y16"/>
    <mergeCell ref="M15:M16"/>
    <mergeCell ref="I15:I16"/>
    <mergeCell ref="AT10:AT16"/>
    <mergeCell ref="AV15:AV16"/>
    <mergeCell ref="AP5:AV7"/>
    <mergeCell ref="AP8:AV9"/>
    <mergeCell ref="AP10:AR13"/>
    <mergeCell ref="AS10:AS16"/>
    <mergeCell ref="AU10:AU16"/>
    <mergeCell ref="AV10:AV14"/>
    <mergeCell ref="AQ14:AR14"/>
    <mergeCell ref="AQ15:AQ16"/>
  </mergeCells>
  <printOptions/>
  <pageMargins left="0.15748031496062992" right="0.984251968503937" top="0.15748031496062992" bottom="0.1968503937007874" header="0.31496062992125984" footer="0.31496062992125984"/>
  <pageSetup horizontalDpi="600" verticalDpi="600" orientation="landscape" paperSize="9" scale="47" r:id="rId1"/>
  <colBreaks count="1" manualBreakCount="1">
    <brk id="2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K16" sqref="K16"/>
    </sheetView>
  </sheetViews>
  <sheetFormatPr defaultColWidth="9.140625" defaultRowHeight="15"/>
  <cols>
    <col min="1" max="1" width="6.57421875" style="0" customWidth="1"/>
    <col min="2" max="2" width="27.421875" style="0" customWidth="1"/>
    <col min="4" max="4" width="10.7109375" style="0" customWidth="1"/>
    <col min="12" max="12" width="11.00390625" style="0" customWidth="1"/>
  </cols>
  <sheetData>
    <row r="1" spans="6:12" ht="87" customHeight="1">
      <c r="F1" s="74" t="s">
        <v>83</v>
      </c>
      <c r="G1" s="74"/>
      <c r="H1" s="74"/>
      <c r="I1" s="74"/>
      <c r="J1" s="74"/>
      <c r="K1" s="74"/>
      <c r="L1" s="74"/>
    </row>
    <row r="2" spans="1:12" ht="87" customHeight="1">
      <c r="A2" s="75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5.75" thickBot="1"/>
    <row r="4" spans="1:12" ht="26.25" thickBot="1">
      <c r="A4" s="7" t="s">
        <v>64</v>
      </c>
      <c r="B4" s="10" t="s">
        <v>66</v>
      </c>
      <c r="C4" s="10" t="s">
        <v>68</v>
      </c>
      <c r="D4" s="76" t="s">
        <v>70</v>
      </c>
      <c r="E4" s="10" t="s">
        <v>71</v>
      </c>
      <c r="F4" s="78" t="s">
        <v>73</v>
      </c>
      <c r="G4" s="79"/>
      <c r="H4" s="80"/>
      <c r="I4" s="10" t="s">
        <v>74</v>
      </c>
      <c r="J4" s="78" t="s">
        <v>76</v>
      </c>
      <c r="K4" s="79"/>
      <c r="L4" s="80"/>
    </row>
    <row r="5" spans="1:12" ht="45">
      <c r="A5" s="8" t="s">
        <v>65</v>
      </c>
      <c r="B5" s="11" t="s">
        <v>67</v>
      </c>
      <c r="C5" s="11" t="s">
        <v>69</v>
      </c>
      <c r="D5" s="77"/>
      <c r="E5" s="11" t="s">
        <v>72</v>
      </c>
      <c r="F5" s="13" t="s">
        <v>77</v>
      </c>
      <c r="G5" s="76" t="s">
        <v>80</v>
      </c>
      <c r="H5" s="14" t="s">
        <v>81</v>
      </c>
      <c r="I5" s="11" t="s">
        <v>75</v>
      </c>
      <c r="J5" s="13" t="s">
        <v>77</v>
      </c>
      <c r="K5" s="76" t="s">
        <v>80</v>
      </c>
      <c r="L5" s="14" t="s">
        <v>81</v>
      </c>
    </row>
    <row r="6" spans="1:12" ht="15">
      <c r="A6" s="9"/>
      <c r="B6" s="12"/>
      <c r="C6" s="12"/>
      <c r="D6" s="77"/>
      <c r="E6" s="12"/>
      <c r="F6" s="13" t="s">
        <v>78</v>
      </c>
      <c r="G6" s="77"/>
      <c r="H6" s="14" t="s">
        <v>82</v>
      </c>
      <c r="I6" s="12"/>
      <c r="J6" s="13" t="s">
        <v>78</v>
      </c>
      <c r="K6" s="77"/>
      <c r="L6" s="14" t="s">
        <v>82</v>
      </c>
    </row>
    <row r="7" spans="1:12" ht="15">
      <c r="A7" s="9"/>
      <c r="B7" s="12"/>
      <c r="C7" s="12"/>
      <c r="D7" s="77"/>
      <c r="E7" s="12"/>
      <c r="F7" s="13" t="s">
        <v>79</v>
      </c>
      <c r="G7" s="77"/>
      <c r="H7" s="12"/>
      <c r="I7" s="12"/>
      <c r="J7" s="13" t="s">
        <v>79</v>
      </c>
      <c r="K7" s="77"/>
      <c r="L7" s="12"/>
    </row>
    <row r="8" spans="1:12" ht="54" customHeight="1">
      <c r="A8" s="15"/>
      <c r="B8" s="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0.25" customHeight="1">
      <c r="A9" s="15"/>
      <c r="B9" s="5" t="s">
        <v>84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99.75" customHeight="1">
      <c r="A10" s="15"/>
      <c r="B10" s="5" t="s">
        <v>86</v>
      </c>
      <c r="C10" s="15"/>
      <c r="D10" s="3" t="s">
        <v>52</v>
      </c>
      <c r="E10" s="15" t="s">
        <v>90</v>
      </c>
      <c r="F10" s="15">
        <v>0</v>
      </c>
      <c r="G10" s="15"/>
      <c r="H10" s="15">
        <v>500</v>
      </c>
      <c r="I10" s="15">
        <f>L10-H10</f>
        <v>-347</v>
      </c>
      <c r="J10" s="15">
        <v>0.1</v>
      </c>
      <c r="K10" s="15"/>
      <c r="L10" s="15">
        <v>153</v>
      </c>
    </row>
    <row r="11" spans="1:12" s="17" customFormat="1" ht="60.75" customHeight="1">
      <c r="A11" s="16"/>
      <c r="B11" s="6" t="s">
        <v>87</v>
      </c>
      <c r="C11" s="16" t="s">
        <v>97</v>
      </c>
      <c r="D11" s="16" t="s">
        <v>97</v>
      </c>
      <c r="E11" s="16" t="s">
        <v>97</v>
      </c>
      <c r="F11" s="16" t="s">
        <v>97</v>
      </c>
      <c r="G11" s="16" t="s">
        <v>97</v>
      </c>
      <c r="H11" s="16">
        <f>SUM(H9:H10)</f>
        <v>500</v>
      </c>
      <c r="I11" s="16">
        <f>SUM(I9:I10)</f>
        <v>-347</v>
      </c>
      <c r="J11" s="16" t="s">
        <v>97</v>
      </c>
      <c r="K11" s="16" t="s">
        <v>97</v>
      </c>
      <c r="L11" s="16">
        <f>SUM(L9:L10)</f>
        <v>153</v>
      </c>
    </row>
    <row r="12" spans="1:12" ht="110.25" customHeight="1">
      <c r="A12" s="15"/>
      <c r="B12" s="5" t="s">
        <v>28</v>
      </c>
      <c r="C12" s="15"/>
      <c r="D12" s="3"/>
      <c r="E12" s="15"/>
      <c r="F12" s="15"/>
      <c r="G12" s="15"/>
      <c r="H12" s="15"/>
      <c r="I12" s="15"/>
      <c r="J12" s="15"/>
      <c r="K12" s="15"/>
      <c r="L12" s="15"/>
    </row>
    <row r="13" spans="1:12" ht="20.25" customHeight="1">
      <c r="A13" s="15"/>
      <c r="B13" s="5" t="s">
        <v>84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59" customHeight="1">
      <c r="A14" s="15"/>
      <c r="B14" s="5" t="s">
        <v>94</v>
      </c>
      <c r="C14" s="15"/>
      <c r="D14" s="3" t="s">
        <v>52</v>
      </c>
      <c r="E14" s="15" t="s">
        <v>90</v>
      </c>
      <c r="F14" s="21">
        <v>18.8</v>
      </c>
      <c r="G14" s="21">
        <f>H14/F14</f>
        <v>144.5372340425532</v>
      </c>
      <c r="H14" s="15">
        <v>2717.3</v>
      </c>
      <c r="I14" s="15">
        <f>L14-H14</f>
        <v>690.1199999999999</v>
      </c>
      <c r="J14" s="21">
        <v>7.4</v>
      </c>
      <c r="K14" s="21">
        <f>L14/J14</f>
        <v>460.46216216216214</v>
      </c>
      <c r="L14" s="15">
        <v>3407.42</v>
      </c>
    </row>
    <row r="15" spans="1:12" ht="114" customHeight="1">
      <c r="A15" s="15"/>
      <c r="B15" s="5" t="s">
        <v>96</v>
      </c>
      <c r="C15" s="15"/>
      <c r="D15" s="3" t="s">
        <v>52</v>
      </c>
      <c r="E15" s="15" t="s">
        <v>101</v>
      </c>
      <c r="F15" s="15">
        <v>1.111</v>
      </c>
      <c r="G15" s="15">
        <f>H15/F15</f>
        <v>990.0090009000901</v>
      </c>
      <c r="H15" s="15">
        <v>1099.9</v>
      </c>
      <c r="I15" s="15">
        <f>L15-H15</f>
        <v>-1099.9</v>
      </c>
      <c r="J15" s="15">
        <v>0</v>
      </c>
      <c r="K15" s="15">
        <v>0</v>
      </c>
      <c r="L15" s="15">
        <v>0</v>
      </c>
    </row>
    <row r="16" spans="1:12" s="17" customFormat="1" ht="114" customHeight="1">
      <c r="A16" s="16"/>
      <c r="B16" s="6" t="s">
        <v>89</v>
      </c>
      <c r="C16" s="16" t="s">
        <v>97</v>
      </c>
      <c r="D16" s="16" t="s">
        <v>97</v>
      </c>
      <c r="E16" s="16" t="s">
        <v>97</v>
      </c>
      <c r="F16" s="16" t="s">
        <v>97</v>
      </c>
      <c r="G16" s="16" t="s">
        <v>97</v>
      </c>
      <c r="H16" s="16">
        <f>H14+H15</f>
        <v>3817.2000000000003</v>
      </c>
      <c r="I16" s="16">
        <f>I14+I15</f>
        <v>-409.7800000000002</v>
      </c>
      <c r="J16" s="16" t="s">
        <v>97</v>
      </c>
      <c r="K16" s="16" t="s">
        <v>97</v>
      </c>
      <c r="L16" s="16">
        <f>L14+L15</f>
        <v>3407.42</v>
      </c>
    </row>
    <row r="17" spans="1:12" s="20" customFormat="1" ht="15.75">
      <c r="A17" s="18"/>
      <c r="B17" s="19" t="s">
        <v>88</v>
      </c>
      <c r="C17" s="16" t="s">
        <v>97</v>
      </c>
      <c r="D17" s="16" t="s">
        <v>97</v>
      </c>
      <c r="E17" s="16" t="s">
        <v>97</v>
      </c>
      <c r="F17" s="16" t="s">
        <v>97</v>
      </c>
      <c r="G17" s="16" t="s">
        <v>97</v>
      </c>
      <c r="H17" s="18">
        <f>H16+H11</f>
        <v>4317.200000000001</v>
      </c>
      <c r="I17" s="18">
        <f>I16+I11</f>
        <v>-756.7800000000002</v>
      </c>
      <c r="J17" s="16" t="s">
        <v>97</v>
      </c>
      <c r="K17" s="16" t="s">
        <v>97</v>
      </c>
      <c r="L17" s="18">
        <f>L16+L11</f>
        <v>3560.42</v>
      </c>
    </row>
  </sheetData>
  <sheetProtection/>
  <mergeCells count="7">
    <mergeCell ref="F1:L1"/>
    <mergeCell ref="A2:L2"/>
    <mergeCell ref="D4:D7"/>
    <mergeCell ref="F4:H4"/>
    <mergeCell ref="J4:L4"/>
    <mergeCell ref="G5:G7"/>
    <mergeCell ref="K5:K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95" zoomScaleSheetLayoutView="95" zoomScalePageLayoutView="0" workbookViewId="0" topLeftCell="A2">
      <pane ySplit="6" topLeftCell="A11" activePane="bottomLeft" state="frozen"/>
      <selection pane="topLeft" activeCell="A2" sqref="A2"/>
      <selection pane="bottomLeft" activeCell="H11" sqref="H11"/>
    </sheetView>
  </sheetViews>
  <sheetFormatPr defaultColWidth="9.140625" defaultRowHeight="15"/>
  <cols>
    <col min="1" max="1" width="6.57421875" style="0" customWidth="1"/>
    <col min="2" max="2" width="27.421875" style="0" customWidth="1"/>
    <col min="4" max="4" width="10.7109375" style="0" customWidth="1"/>
    <col min="12" max="12" width="11.00390625" style="0" customWidth="1"/>
  </cols>
  <sheetData>
    <row r="1" spans="6:12" ht="87" customHeight="1">
      <c r="F1" s="74" t="s">
        <v>83</v>
      </c>
      <c r="G1" s="74"/>
      <c r="H1" s="74"/>
      <c r="I1" s="74"/>
      <c r="J1" s="74"/>
      <c r="K1" s="74"/>
      <c r="L1" s="74"/>
    </row>
    <row r="2" spans="1:12" ht="87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5.75" thickBot="1"/>
    <row r="4" spans="1:12" ht="26.25" thickBot="1">
      <c r="A4" s="7" t="s">
        <v>64</v>
      </c>
      <c r="B4" s="10" t="s">
        <v>66</v>
      </c>
      <c r="C4" s="10" t="s">
        <v>68</v>
      </c>
      <c r="D4" s="76" t="s">
        <v>70</v>
      </c>
      <c r="E4" s="10" t="s">
        <v>71</v>
      </c>
      <c r="F4" s="78" t="s">
        <v>73</v>
      </c>
      <c r="G4" s="79"/>
      <c r="H4" s="80"/>
      <c r="I4" s="10" t="s">
        <v>74</v>
      </c>
      <c r="J4" s="78" t="s">
        <v>76</v>
      </c>
      <c r="K4" s="79"/>
      <c r="L4" s="80"/>
    </row>
    <row r="5" spans="1:12" ht="45">
      <c r="A5" s="8" t="s">
        <v>65</v>
      </c>
      <c r="B5" s="11" t="s">
        <v>67</v>
      </c>
      <c r="C5" s="11" t="s">
        <v>69</v>
      </c>
      <c r="D5" s="77"/>
      <c r="E5" s="11" t="s">
        <v>72</v>
      </c>
      <c r="F5" s="13" t="s">
        <v>77</v>
      </c>
      <c r="G5" s="76" t="s">
        <v>80</v>
      </c>
      <c r="H5" s="14" t="s">
        <v>81</v>
      </c>
      <c r="I5" s="11" t="s">
        <v>75</v>
      </c>
      <c r="J5" s="13" t="s">
        <v>77</v>
      </c>
      <c r="K5" s="76" t="s">
        <v>80</v>
      </c>
      <c r="L5" s="14" t="s">
        <v>81</v>
      </c>
    </row>
    <row r="6" spans="1:12" ht="15">
      <c r="A6" s="9"/>
      <c r="B6" s="12"/>
      <c r="C6" s="12"/>
      <c r="D6" s="77"/>
      <c r="E6" s="12"/>
      <c r="F6" s="13" t="s">
        <v>78</v>
      </c>
      <c r="G6" s="77"/>
      <c r="H6" s="14" t="s">
        <v>82</v>
      </c>
      <c r="I6" s="12"/>
      <c r="J6" s="13" t="s">
        <v>78</v>
      </c>
      <c r="K6" s="77"/>
      <c r="L6" s="14" t="s">
        <v>82</v>
      </c>
    </row>
    <row r="7" spans="1:12" ht="15">
      <c r="A7" s="9"/>
      <c r="B7" s="12"/>
      <c r="C7" s="12"/>
      <c r="D7" s="77"/>
      <c r="E7" s="12"/>
      <c r="F7" s="13" t="s">
        <v>79</v>
      </c>
      <c r="G7" s="77"/>
      <c r="H7" s="12"/>
      <c r="I7" s="12"/>
      <c r="J7" s="13" t="s">
        <v>79</v>
      </c>
      <c r="K7" s="77"/>
      <c r="L7" s="12"/>
    </row>
    <row r="8" spans="1:12" ht="54" customHeight="1">
      <c r="A8" s="15"/>
      <c r="B8" s="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0.25" customHeight="1">
      <c r="A9" s="15"/>
      <c r="B9" s="5" t="s">
        <v>84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99.75" customHeight="1">
      <c r="A10" s="15"/>
      <c r="B10" s="5" t="s">
        <v>86</v>
      </c>
      <c r="C10" s="15"/>
      <c r="D10" s="3" t="s">
        <v>52</v>
      </c>
      <c r="E10" s="15" t="s">
        <v>90</v>
      </c>
      <c r="F10" s="15">
        <v>0</v>
      </c>
      <c r="G10" s="15"/>
      <c r="H10" s="15">
        <v>0</v>
      </c>
      <c r="I10" s="15">
        <f>L10-H10</f>
        <v>1700</v>
      </c>
      <c r="J10" s="15">
        <v>0.1</v>
      </c>
      <c r="K10" s="15"/>
      <c r="L10" s="15">
        <v>1700</v>
      </c>
    </row>
    <row r="11" spans="1:12" ht="96" customHeight="1">
      <c r="A11" s="15"/>
      <c r="B11" s="5" t="s">
        <v>85</v>
      </c>
      <c r="C11" s="15"/>
      <c r="D11" s="3" t="s">
        <v>52</v>
      </c>
      <c r="E11" s="15"/>
      <c r="F11" s="15"/>
      <c r="G11" s="15"/>
      <c r="H11" s="15">
        <v>0</v>
      </c>
      <c r="I11" s="15">
        <f>L11-H11</f>
        <v>1500</v>
      </c>
      <c r="J11" s="15"/>
      <c r="K11" s="15"/>
      <c r="L11" s="15">
        <v>1500</v>
      </c>
    </row>
    <row r="12" spans="1:12" s="17" customFormat="1" ht="60.75" customHeight="1">
      <c r="A12" s="16"/>
      <c r="B12" s="6" t="s">
        <v>87</v>
      </c>
      <c r="C12" s="16" t="s">
        <v>97</v>
      </c>
      <c r="D12" s="16" t="s">
        <v>97</v>
      </c>
      <c r="E12" s="16" t="s">
        <v>97</v>
      </c>
      <c r="F12" s="16" t="s">
        <v>97</v>
      </c>
      <c r="G12" s="16" t="s">
        <v>97</v>
      </c>
      <c r="H12" s="16">
        <f>SUM(H10:H11)</f>
        <v>0</v>
      </c>
      <c r="I12" s="16">
        <f>SUM(I10:I11)</f>
        <v>3200</v>
      </c>
      <c r="J12" s="16" t="s">
        <v>97</v>
      </c>
      <c r="K12" s="16" t="s">
        <v>97</v>
      </c>
      <c r="L12" s="16">
        <f>SUM(L10:L11)</f>
        <v>3200</v>
      </c>
    </row>
    <row r="13" spans="1:12" ht="110.25" customHeight="1">
      <c r="A13" s="15"/>
      <c r="B13" s="5" t="s">
        <v>28</v>
      </c>
      <c r="C13" s="15"/>
      <c r="D13" s="3"/>
      <c r="E13" s="15"/>
      <c r="F13" s="15"/>
      <c r="G13" s="15"/>
      <c r="H13" s="15"/>
      <c r="I13" s="15"/>
      <c r="J13" s="15"/>
      <c r="K13" s="15"/>
      <c r="L13" s="15"/>
    </row>
    <row r="14" spans="1:12" ht="20.25" customHeight="1">
      <c r="A14" s="15"/>
      <c r="B14" s="5" t="s">
        <v>84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9" customHeight="1">
      <c r="A15" s="15"/>
      <c r="B15" s="5" t="s">
        <v>94</v>
      </c>
      <c r="C15" s="15"/>
      <c r="D15" s="3" t="s">
        <v>52</v>
      </c>
      <c r="E15" s="15" t="s">
        <v>90</v>
      </c>
      <c r="F15" s="21">
        <v>26.9</v>
      </c>
      <c r="G15" s="21">
        <f>H15/F15</f>
        <v>47.79553903345725</v>
      </c>
      <c r="H15" s="15">
        <v>1285.7</v>
      </c>
      <c r="I15" s="15">
        <f>L15-H15</f>
        <v>305.89999999999986</v>
      </c>
      <c r="J15" s="21">
        <v>10.6</v>
      </c>
      <c r="K15" s="21">
        <f>L15/J15</f>
        <v>150.1509433962264</v>
      </c>
      <c r="L15" s="15">
        <v>1591.6</v>
      </c>
    </row>
    <row r="16" spans="1:12" s="17" customFormat="1" ht="114" customHeight="1">
      <c r="A16" s="16"/>
      <c r="B16" s="6" t="s">
        <v>89</v>
      </c>
      <c r="C16" s="16" t="s">
        <v>97</v>
      </c>
      <c r="D16" s="16" t="s">
        <v>97</v>
      </c>
      <c r="E16" s="16" t="s">
        <v>97</v>
      </c>
      <c r="F16" s="16" t="s">
        <v>97</v>
      </c>
      <c r="G16" s="16" t="s">
        <v>97</v>
      </c>
      <c r="H16" s="16">
        <f>H15</f>
        <v>1285.7</v>
      </c>
      <c r="I16" s="16">
        <f>I15</f>
        <v>305.89999999999986</v>
      </c>
      <c r="J16" s="16" t="s">
        <v>97</v>
      </c>
      <c r="K16" s="16" t="s">
        <v>97</v>
      </c>
      <c r="L16" s="16">
        <f>L15</f>
        <v>1591.6</v>
      </c>
    </row>
    <row r="17" spans="1:12" s="20" customFormat="1" ht="15.75">
      <c r="A17" s="18"/>
      <c r="B17" s="19" t="s">
        <v>88</v>
      </c>
      <c r="C17" s="16" t="s">
        <v>97</v>
      </c>
      <c r="D17" s="16" t="s">
        <v>97</v>
      </c>
      <c r="E17" s="16" t="s">
        <v>97</v>
      </c>
      <c r="F17" s="16" t="s">
        <v>97</v>
      </c>
      <c r="G17" s="16" t="s">
        <v>97</v>
      </c>
      <c r="H17" s="18">
        <f>H16+H12</f>
        <v>1285.7</v>
      </c>
      <c r="I17" s="18">
        <f>I16+I12</f>
        <v>3505.8999999999996</v>
      </c>
      <c r="J17" s="16" t="s">
        <v>97</v>
      </c>
      <c r="K17" s="16" t="s">
        <v>97</v>
      </c>
      <c r="L17" s="18">
        <f>H17+I17</f>
        <v>4791.599999999999</v>
      </c>
    </row>
  </sheetData>
  <sheetProtection/>
  <mergeCells count="7">
    <mergeCell ref="F1:L1"/>
    <mergeCell ref="A2:L2"/>
    <mergeCell ref="D4:D7"/>
    <mergeCell ref="F4:H4"/>
    <mergeCell ref="J4:L4"/>
    <mergeCell ref="G5:G7"/>
    <mergeCell ref="K5:K7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6.57421875" style="0" customWidth="1"/>
    <col min="2" max="2" width="27.421875" style="0" customWidth="1"/>
    <col min="4" max="4" width="10.7109375" style="0" customWidth="1"/>
    <col min="12" max="12" width="11.00390625" style="0" customWidth="1"/>
  </cols>
  <sheetData>
    <row r="1" spans="6:12" ht="87" customHeight="1">
      <c r="F1" s="74" t="s">
        <v>83</v>
      </c>
      <c r="G1" s="74"/>
      <c r="H1" s="74"/>
      <c r="I1" s="74"/>
      <c r="J1" s="74"/>
      <c r="K1" s="74"/>
      <c r="L1" s="74"/>
    </row>
    <row r="2" spans="1:12" ht="87" customHeight="1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5.75" thickBot="1"/>
    <row r="4" spans="1:12" ht="26.25" thickBot="1">
      <c r="A4" s="7" t="s">
        <v>64</v>
      </c>
      <c r="B4" s="10" t="s">
        <v>66</v>
      </c>
      <c r="C4" s="10" t="s">
        <v>68</v>
      </c>
      <c r="D4" s="76" t="s">
        <v>70</v>
      </c>
      <c r="E4" s="10" t="s">
        <v>71</v>
      </c>
      <c r="F4" s="78" t="s">
        <v>73</v>
      </c>
      <c r="G4" s="79"/>
      <c r="H4" s="80"/>
      <c r="I4" s="10" t="s">
        <v>74</v>
      </c>
      <c r="J4" s="78" t="s">
        <v>76</v>
      </c>
      <c r="K4" s="79"/>
      <c r="L4" s="80"/>
    </row>
    <row r="5" spans="1:12" ht="45">
      <c r="A5" s="8" t="s">
        <v>65</v>
      </c>
      <c r="B5" s="11" t="s">
        <v>67</v>
      </c>
      <c r="C5" s="11" t="s">
        <v>69</v>
      </c>
      <c r="D5" s="77"/>
      <c r="E5" s="11" t="s">
        <v>72</v>
      </c>
      <c r="F5" s="13" t="s">
        <v>77</v>
      </c>
      <c r="G5" s="76" t="s">
        <v>80</v>
      </c>
      <c r="H5" s="14" t="s">
        <v>81</v>
      </c>
      <c r="I5" s="11" t="s">
        <v>75</v>
      </c>
      <c r="J5" s="13" t="s">
        <v>77</v>
      </c>
      <c r="K5" s="76" t="s">
        <v>80</v>
      </c>
      <c r="L5" s="14" t="s">
        <v>81</v>
      </c>
    </row>
    <row r="6" spans="1:12" ht="15">
      <c r="A6" s="9"/>
      <c r="B6" s="12"/>
      <c r="C6" s="12"/>
      <c r="D6" s="77"/>
      <c r="E6" s="12"/>
      <c r="F6" s="13" t="s">
        <v>78</v>
      </c>
      <c r="G6" s="77"/>
      <c r="H6" s="14" t="s">
        <v>82</v>
      </c>
      <c r="I6" s="12"/>
      <c r="J6" s="13" t="s">
        <v>78</v>
      </c>
      <c r="K6" s="77"/>
      <c r="L6" s="14" t="s">
        <v>82</v>
      </c>
    </row>
    <row r="7" spans="1:12" ht="15">
      <c r="A7" s="9"/>
      <c r="B7" s="12"/>
      <c r="C7" s="12"/>
      <c r="D7" s="77"/>
      <c r="E7" s="12"/>
      <c r="F7" s="13" t="s">
        <v>79</v>
      </c>
      <c r="G7" s="77"/>
      <c r="H7" s="12"/>
      <c r="I7" s="12"/>
      <c r="J7" s="13" t="s">
        <v>79</v>
      </c>
      <c r="K7" s="77"/>
      <c r="L7" s="12"/>
    </row>
    <row r="8" spans="1:12" ht="65.25" customHeight="1">
      <c r="A8" s="15"/>
      <c r="B8" s="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0.25" customHeight="1">
      <c r="A9" s="15"/>
      <c r="B9" s="5" t="s">
        <v>84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96" customHeight="1">
      <c r="A10" s="15"/>
      <c r="B10" s="5" t="s">
        <v>85</v>
      </c>
      <c r="C10" s="15"/>
      <c r="D10" s="3" t="s">
        <v>52</v>
      </c>
      <c r="E10" s="15" t="s">
        <v>90</v>
      </c>
      <c r="F10" s="15"/>
      <c r="G10" s="15"/>
      <c r="H10" s="15">
        <v>0</v>
      </c>
      <c r="I10" s="15">
        <f>L10-H10</f>
        <v>5000</v>
      </c>
      <c r="J10" s="15">
        <v>0.1</v>
      </c>
      <c r="K10" s="15">
        <f>L10/J10</f>
        <v>50000</v>
      </c>
      <c r="L10" s="15">
        <v>5000</v>
      </c>
    </row>
    <row r="11" spans="1:12" s="17" customFormat="1" ht="60.75" customHeight="1">
      <c r="A11" s="16"/>
      <c r="B11" s="6" t="s">
        <v>87</v>
      </c>
      <c r="C11" s="16" t="s">
        <v>97</v>
      </c>
      <c r="D11" s="16" t="s">
        <v>97</v>
      </c>
      <c r="E11" s="16" t="s">
        <v>97</v>
      </c>
      <c r="F11" s="16" t="s">
        <v>97</v>
      </c>
      <c r="G11" s="16" t="s">
        <v>97</v>
      </c>
      <c r="H11" s="16">
        <f>SUM(H10:H10)</f>
        <v>0</v>
      </c>
      <c r="I11" s="16">
        <f>SUM(I10:I10)</f>
        <v>5000</v>
      </c>
      <c r="J11" s="16" t="s">
        <v>97</v>
      </c>
      <c r="K11" s="16" t="s">
        <v>97</v>
      </c>
      <c r="L11" s="16">
        <f>SUM(L10:L10)</f>
        <v>5000</v>
      </c>
    </row>
    <row r="12" spans="1:12" s="20" customFormat="1" ht="15.75">
      <c r="A12" s="18"/>
      <c r="B12" s="19" t="s">
        <v>88</v>
      </c>
      <c r="C12" s="16" t="s">
        <v>97</v>
      </c>
      <c r="D12" s="16" t="s">
        <v>97</v>
      </c>
      <c r="E12" s="16" t="s">
        <v>97</v>
      </c>
      <c r="F12" s="16" t="s">
        <v>97</v>
      </c>
      <c r="G12" s="16" t="s">
        <v>97</v>
      </c>
      <c r="H12" s="18">
        <f>H11</f>
        <v>0</v>
      </c>
      <c r="I12" s="18">
        <f>I11</f>
        <v>5000</v>
      </c>
      <c r="J12" s="16" t="s">
        <v>97</v>
      </c>
      <c r="K12" s="16" t="s">
        <v>97</v>
      </c>
      <c r="L12" s="18">
        <f>L11</f>
        <v>5000</v>
      </c>
    </row>
  </sheetData>
  <sheetProtection/>
  <mergeCells count="7">
    <mergeCell ref="F1:L1"/>
    <mergeCell ref="A2:L2"/>
    <mergeCell ref="D4:D7"/>
    <mergeCell ref="F4:H4"/>
    <mergeCell ref="J4:L4"/>
    <mergeCell ref="G5:G7"/>
    <mergeCell ref="K5:K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1">
      <selection activeCell="K12" sqref="K12"/>
    </sheetView>
  </sheetViews>
  <sheetFormatPr defaultColWidth="9.140625" defaultRowHeight="15"/>
  <cols>
    <col min="1" max="1" width="6.57421875" style="0" customWidth="1"/>
    <col min="2" max="2" width="27.421875" style="0" customWidth="1"/>
    <col min="4" max="4" width="10.7109375" style="0" customWidth="1"/>
    <col min="12" max="12" width="11.00390625" style="0" customWidth="1"/>
  </cols>
  <sheetData>
    <row r="1" spans="6:12" ht="87" customHeight="1">
      <c r="F1" s="74" t="s">
        <v>83</v>
      </c>
      <c r="G1" s="74"/>
      <c r="H1" s="74"/>
      <c r="I1" s="74"/>
      <c r="J1" s="74"/>
      <c r="K1" s="74"/>
      <c r="L1" s="74"/>
    </row>
    <row r="2" spans="1:12" ht="87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5.75" thickBot="1"/>
    <row r="4" spans="1:12" ht="26.25" thickBot="1">
      <c r="A4" s="7" t="s">
        <v>64</v>
      </c>
      <c r="B4" s="10" t="s">
        <v>66</v>
      </c>
      <c r="C4" s="10" t="s">
        <v>68</v>
      </c>
      <c r="D4" s="76" t="s">
        <v>70</v>
      </c>
      <c r="E4" s="10" t="s">
        <v>71</v>
      </c>
      <c r="F4" s="78" t="s">
        <v>73</v>
      </c>
      <c r="G4" s="79"/>
      <c r="H4" s="80"/>
      <c r="I4" s="10" t="s">
        <v>74</v>
      </c>
      <c r="J4" s="78" t="s">
        <v>76</v>
      </c>
      <c r="K4" s="79"/>
      <c r="L4" s="80"/>
    </row>
    <row r="5" spans="1:12" ht="45">
      <c r="A5" s="8" t="s">
        <v>65</v>
      </c>
      <c r="B5" s="11" t="s">
        <v>67</v>
      </c>
      <c r="C5" s="11" t="s">
        <v>69</v>
      </c>
      <c r="D5" s="77"/>
      <c r="E5" s="11" t="s">
        <v>72</v>
      </c>
      <c r="F5" s="13" t="s">
        <v>77</v>
      </c>
      <c r="G5" s="76" t="s">
        <v>80</v>
      </c>
      <c r="H5" s="14" t="s">
        <v>81</v>
      </c>
      <c r="I5" s="11" t="s">
        <v>75</v>
      </c>
      <c r="J5" s="13" t="s">
        <v>77</v>
      </c>
      <c r="K5" s="76" t="s">
        <v>80</v>
      </c>
      <c r="L5" s="14" t="s">
        <v>81</v>
      </c>
    </row>
    <row r="6" spans="1:12" ht="15">
      <c r="A6" s="9"/>
      <c r="B6" s="12"/>
      <c r="C6" s="12"/>
      <c r="D6" s="77"/>
      <c r="E6" s="12"/>
      <c r="F6" s="13" t="s">
        <v>78</v>
      </c>
      <c r="G6" s="77"/>
      <c r="H6" s="14" t="s">
        <v>82</v>
      </c>
      <c r="I6" s="12"/>
      <c r="J6" s="13" t="s">
        <v>78</v>
      </c>
      <c r="K6" s="77"/>
      <c r="L6" s="14" t="s">
        <v>82</v>
      </c>
    </row>
    <row r="7" spans="1:12" ht="15">
      <c r="A7" s="9"/>
      <c r="B7" s="12"/>
      <c r="C7" s="12"/>
      <c r="D7" s="77"/>
      <c r="E7" s="12"/>
      <c r="F7" s="13" t="s">
        <v>79</v>
      </c>
      <c r="G7" s="77"/>
      <c r="H7" s="12"/>
      <c r="I7" s="12"/>
      <c r="J7" s="13" t="s">
        <v>79</v>
      </c>
      <c r="K7" s="77"/>
      <c r="L7" s="12"/>
    </row>
    <row r="8" spans="1:12" ht="54" customHeight="1">
      <c r="A8" s="15"/>
      <c r="B8" s="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0.25" customHeight="1">
      <c r="A9" s="15"/>
      <c r="B9" s="5" t="s">
        <v>84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60.5" customHeight="1">
      <c r="A10" s="15"/>
      <c r="B10" s="5" t="s">
        <v>91</v>
      </c>
      <c r="C10" s="15"/>
      <c r="D10" s="3" t="s">
        <v>52</v>
      </c>
      <c r="E10" s="15" t="s">
        <v>90</v>
      </c>
      <c r="F10" s="15"/>
      <c r="G10" s="15"/>
      <c r="H10" s="15">
        <v>0</v>
      </c>
      <c r="I10" s="15">
        <f>L10-H10</f>
        <v>2000</v>
      </c>
      <c r="J10" s="15">
        <v>0.6</v>
      </c>
      <c r="K10" s="22">
        <f>L10/J10</f>
        <v>3333.3333333333335</v>
      </c>
      <c r="L10" s="15">
        <v>2000</v>
      </c>
    </row>
    <row r="11" spans="1:12" ht="90.75" customHeight="1">
      <c r="A11" s="15"/>
      <c r="B11" s="5" t="s">
        <v>92</v>
      </c>
      <c r="C11" s="15"/>
      <c r="D11" s="3" t="s">
        <v>52</v>
      </c>
      <c r="E11" s="15" t="s">
        <v>90</v>
      </c>
      <c r="F11" s="15"/>
      <c r="G11" s="15"/>
      <c r="H11" s="15">
        <v>0</v>
      </c>
      <c r="I11" s="15">
        <f>L11-H11</f>
        <v>1000</v>
      </c>
      <c r="J11" s="15">
        <v>0.4</v>
      </c>
      <c r="K11" s="15">
        <f>L11/J11</f>
        <v>2500</v>
      </c>
      <c r="L11" s="15">
        <v>1000</v>
      </c>
    </row>
    <row r="12" spans="1:12" ht="96" customHeight="1">
      <c r="A12" s="15"/>
      <c r="B12" s="5" t="s">
        <v>85</v>
      </c>
      <c r="C12" s="15"/>
      <c r="D12" s="3" t="s">
        <v>52</v>
      </c>
      <c r="E12" s="15" t="s">
        <v>90</v>
      </c>
      <c r="F12" s="15">
        <v>0</v>
      </c>
      <c r="G12" s="15">
        <v>0</v>
      </c>
      <c r="H12" s="15">
        <v>0</v>
      </c>
      <c r="I12" s="15">
        <f>L12-H12</f>
        <v>5000</v>
      </c>
      <c r="J12" s="15">
        <v>0.1</v>
      </c>
      <c r="K12" s="15">
        <f>L12/J12</f>
        <v>50000</v>
      </c>
      <c r="L12" s="15">
        <v>5000</v>
      </c>
    </row>
    <row r="13" spans="1:12" ht="126" customHeight="1">
      <c r="A13" s="15"/>
      <c r="B13" s="5" t="s">
        <v>93</v>
      </c>
      <c r="C13" s="15"/>
      <c r="D13" s="3" t="s">
        <v>52</v>
      </c>
      <c r="E13" s="15"/>
      <c r="F13" s="15"/>
      <c r="G13" s="15"/>
      <c r="H13" s="15">
        <v>0</v>
      </c>
      <c r="I13" s="15">
        <f>L13-H13</f>
        <v>2500</v>
      </c>
      <c r="J13" s="15"/>
      <c r="K13" s="15"/>
      <c r="L13" s="15">
        <v>2500</v>
      </c>
    </row>
    <row r="14" spans="1:12" s="17" customFormat="1" ht="60.75" customHeight="1">
      <c r="A14" s="16"/>
      <c r="B14" s="6" t="s">
        <v>87</v>
      </c>
      <c r="C14" s="16" t="s">
        <v>97</v>
      </c>
      <c r="D14" s="16" t="s">
        <v>97</v>
      </c>
      <c r="E14" s="16" t="s">
        <v>97</v>
      </c>
      <c r="F14" s="16" t="s">
        <v>97</v>
      </c>
      <c r="G14" s="16" t="s">
        <v>97</v>
      </c>
      <c r="H14" s="16">
        <f>SUM(H10:H13)</f>
        <v>0</v>
      </c>
      <c r="I14" s="16">
        <f>SUM(I10:I13)</f>
        <v>10500</v>
      </c>
      <c r="J14" s="16" t="s">
        <v>97</v>
      </c>
      <c r="K14" s="16" t="s">
        <v>97</v>
      </c>
      <c r="L14" s="16">
        <f>SUM(L10:L13)</f>
        <v>10500</v>
      </c>
    </row>
    <row r="15" spans="1:12" ht="110.25" customHeight="1">
      <c r="A15" s="15"/>
      <c r="B15" s="5" t="s">
        <v>28</v>
      </c>
      <c r="C15" s="15"/>
      <c r="D15" s="3"/>
      <c r="E15" s="15"/>
      <c r="F15" s="15"/>
      <c r="G15" s="15"/>
      <c r="H15" s="15"/>
      <c r="I15" s="15"/>
      <c r="J15" s="15"/>
      <c r="K15" s="15"/>
      <c r="L15" s="15"/>
    </row>
    <row r="16" spans="1:12" ht="20.25" customHeight="1">
      <c r="A16" s="15"/>
      <c r="B16" s="5" t="s">
        <v>84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9" customHeight="1">
      <c r="A17" s="15"/>
      <c r="B17" s="5" t="s">
        <v>94</v>
      </c>
      <c r="C17" s="15"/>
      <c r="D17" s="3" t="s">
        <v>52</v>
      </c>
      <c r="E17" s="15" t="s">
        <v>90</v>
      </c>
      <c r="F17" s="21">
        <v>0</v>
      </c>
      <c r="G17" s="21">
        <v>0</v>
      </c>
      <c r="H17" s="15">
        <v>0</v>
      </c>
      <c r="I17" s="15">
        <f>L17-H17</f>
        <v>3505.7</v>
      </c>
      <c r="J17" s="21">
        <v>33.2</v>
      </c>
      <c r="K17" s="21">
        <f>L17/J17</f>
        <v>105.59337349397589</v>
      </c>
      <c r="L17" s="15">
        <v>3505.7</v>
      </c>
    </row>
    <row r="18" spans="1:12" ht="114" customHeight="1">
      <c r="A18" s="15"/>
      <c r="B18" s="5" t="s">
        <v>95</v>
      </c>
      <c r="C18" s="15"/>
      <c r="D18" s="3" t="s">
        <v>52</v>
      </c>
      <c r="E18" s="15"/>
      <c r="F18" s="15"/>
      <c r="G18" s="15"/>
      <c r="H18" s="15">
        <v>0</v>
      </c>
      <c r="I18" s="15">
        <f>L18-H18</f>
        <v>500</v>
      </c>
      <c r="J18" s="15"/>
      <c r="K18" s="15"/>
      <c r="L18" s="15">
        <v>500</v>
      </c>
    </row>
    <row r="19" spans="1:12" s="17" customFormat="1" ht="114" customHeight="1">
      <c r="A19" s="16"/>
      <c r="B19" s="6" t="s">
        <v>89</v>
      </c>
      <c r="C19" s="16" t="s">
        <v>97</v>
      </c>
      <c r="D19" s="16" t="s">
        <v>97</v>
      </c>
      <c r="E19" s="16" t="s">
        <v>97</v>
      </c>
      <c r="F19" s="16" t="s">
        <v>97</v>
      </c>
      <c r="G19" s="16" t="s">
        <v>97</v>
      </c>
      <c r="H19" s="16">
        <f>H17+H18</f>
        <v>0</v>
      </c>
      <c r="I19" s="16">
        <f>I17+I18</f>
        <v>4005.7</v>
      </c>
      <c r="J19" s="16" t="s">
        <v>97</v>
      </c>
      <c r="K19" s="16" t="s">
        <v>97</v>
      </c>
      <c r="L19" s="16">
        <f>L17+L18</f>
        <v>4005.7</v>
      </c>
    </row>
    <row r="20" spans="1:12" s="20" customFormat="1" ht="15.75">
      <c r="A20" s="18"/>
      <c r="B20" s="19" t="s">
        <v>88</v>
      </c>
      <c r="C20" s="16" t="s">
        <v>97</v>
      </c>
      <c r="D20" s="16" t="s">
        <v>97</v>
      </c>
      <c r="E20" s="16" t="s">
        <v>97</v>
      </c>
      <c r="F20" s="16" t="s">
        <v>97</v>
      </c>
      <c r="G20" s="16" t="s">
        <v>97</v>
      </c>
      <c r="H20" s="18">
        <f>H19+H14</f>
        <v>0</v>
      </c>
      <c r="I20" s="18">
        <f>I19+I14</f>
        <v>14505.7</v>
      </c>
      <c r="J20" s="16" t="s">
        <v>97</v>
      </c>
      <c r="K20" s="16" t="s">
        <v>97</v>
      </c>
      <c r="L20" s="18">
        <f>H20+I20</f>
        <v>14505.7</v>
      </c>
    </row>
  </sheetData>
  <sheetProtection/>
  <mergeCells count="7">
    <mergeCell ref="F1:L1"/>
    <mergeCell ref="A2:L2"/>
    <mergeCell ref="D4:D7"/>
    <mergeCell ref="F4:H4"/>
    <mergeCell ref="J4:L4"/>
    <mergeCell ref="G5:G7"/>
    <mergeCell ref="K5:K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OSiKR</cp:lastModifiedBy>
  <cp:lastPrinted>2018-03-15T04:14:12Z</cp:lastPrinted>
  <dcterms:created xsi:type="dcterms:W3CDTF">2013-09-24T09:57:00Z</dcterms:created>
  <dcterms:modified xsi:type="dcterms:W3CDTF">2018-03-15T04:14:13Z</dcterms:modified>
  <cp:category/>
  <cp:version/>
  <cp:contentType/>
  <cp:contentStatus/>
</cp:coreProperties>
</file>